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115" windowHeight="7995"/>
  </bookViews>
  <sheets>
    <sheet name="Malla" sheetId="1" r:id="rId1"/>
    <sheet name="PLAN DE ESTUDIOS DETALLADO" sheetId="5" r:id="rId2"/>
    <sheet name="ELECTIVAS" sheetId="3" r:id="rId3"/>
    <sheet name="RESUMEN %" sheetId="2" r:id="rId4"/>
    <sheet name="RES ASIG X COMPONENTE X NIVEL" sheetId="4" r:id="rId5"/>
  </sheets>
  <calcPr calcId="144525" concurrentCalc="0"/>
</workbook>
</file>

<file path=xl/calcChain.xml><?xml version="1.0" encoding="utf-8"?>
<calcChain xmlns="http://schemas.openxmlformats.org/spreadsheetml/2006/main">
  <c r="C29" i="2" l="1"/>
  <c r="D15" i="2"/>
  <c r="D13" i="2"/>
  <c r="D10" i="2"/>
  <c r="D6" i="2"/>
  <c r="D29" i="2"/>
  <c r="C39" i="5"/>
  <c r="C25" i="5"/>
  <c r="C9" i="5"/>
  <c r="C57" i="5"/>
  <c r="C53" i="5"/>
  <c r="C46" i="5"/>
  <c r="C32" i="5"/>
  <c r="C17" i="5"/>
  <c r="D44" i="4"/>
  <c r="AR100" i="1"/>
  <c r="AR60" i="1"/>
  <c r="AR43" i="1"/>
  <c r="AR20" i="1"/>
  <c r="AN107" i="1"/>
  <c r="V107" i="1"/>
  <c r="P107" i="1"/>
  <c r="D107" i="1"/>
  <c r="J107" i="1"/>
  <c r="AB107" i="1"/>
  <c r="AH107" i="1"/>
  <c r="AN110" i="1"/>
  <c r="G42" i="1"/>
  <c r="G37" i="1"/>
  <c r="G32" i="1"/>
  <c r="G26" i="1"/>
  <c r="G14" i="1"/>
  <c r="G9" i="1"/>
  <c r="G107" i="1"/>
  <c r="M42" i="1"/>
  <c r="M49" i="1"/>
  <c r="M37" i="1"/>
  <c r="M26" i="1"/>
  <c r="M9" i="1"/>
  <c r="M14" i="1"/>
  <c r="S14" i="1"/>
  <c r="M107" i="1"/>
  <c r="S32" i="1"/>
  <c r="S37" i="1"/>
  <c r="S49" i="1"/>
  <c r="S26" i="1"/>
  <c r="S9" i="1"/>
  <c r="S107" i="1"/>
  <c r="Y42" i="1"/>
  <c r="Y37" i="1"/>
  <c r="Y66" i="1"/>
  <c r="Y54" i="1"/>
  <c r="Y26" i="1"/>
  <c r="Y107" i="1"/>
  <c r="AE100" i="1"/>
  <c r="AE79" i="1"/>
  <c r="AE72" i="1"/>
  <c r="AE66" i="1"/>
  <c r="AE49" i="1"/>
  <c r="AE107" i="1"/>
  <c r="AK100" i="1"/>
  <c r="AK66" i="1"/>
  <c r="AK54" i="1"/>
  <c r="AK72" i="1"/>
  <c r="AK79" i="1"/>
  <c r="AK107" i="1"/>
  <c r="AQ49" i="1"/>
  <c r="AQ79" i="1"/>
  <c r="AQ72" i="1"/>
  <c r="AQ9" i="1"/>
  <c r="AQ19" i="1"/>
  <c r="AQ107" i="1"/>
  <c r="AQ110" i="1"/>
  <c r="AQ111" i="1"/>
  <c r="F42" i="1"/>
  <c r="F37" i="1"/>
  <c r="F32" i="1"/>
  <c r="F26" i="1"/>
  <c r="F14" i="1"/>
  <c r="F107" i="1"/>
  <c r="L42" i="1"/>
  <c r="L49" i="1"/>
  <c r="L37" i="1"/>
  <c r="L26" i="1"/>
  <c r="L9" i="1"/>
  <c r="L14" i="1"/>
  <c r="R14" i="1"/>
  <c r="L107" i="1"/>
  <c r="R32" i="1"/>
  <c r="R37" i="1"/>
  <c r="R49" i="1"/>
  <c r="R26" i="1"/>
  <c r="R9" i="1"/>
  <c r="R107" i="1"/>
  <c r="X42" i="1"/>
  <c r="X37" i="1"/>
  <c r="X66" i="1"/>
  <c r="X54" i="1"/>
  <c r="X26" i="1"/>
  <c r="X107" i="1"/>
  <c r="AD100" i="1"/>
  <c r="AD79" i="1"/>
  <c r="AD72" i="1"/>
  <c r="AD66" i="1"/>
  <c r="AD49" i="1"/>
  <c r="AD107" i="1"/>
  <c r="AJ100" i="1"/>
  <c r="AJ66" i="1"/>
  <c r="AJ54" i="1"/>
  <c r="AJ72" i="1"/>
  <c r="AJ79" i="1"/>
  <c r="AJ107" i="1"/>
  <c r="AP49" i="1"/>
  <c r="AP79" i="1"/>
  <c r="AP72" i="1"/>
  <c r="AP9" i="1"/>
  <c r="AP19" i="1"/>
  <c r="AP107" i="1"/>
  <c r="AP110" i="1"/>
  <c r="AP111" i="1"/>
  <c r="E107" i="1"/>
  <c r="K107" i="1"/>
  <c r="Q107" i="1"/>
  <c r="W107" i="1"/>
  <c r="AC107" i="1"/>
  <c r="AI107" i="1"/>
  <c r="AO107" i="1"/>
  <c r="AO110" i="1"/>
  <c r="AO111" i="1"/>
  <c r="AN111" i="1"/>
  <c r="AQ112" i="1"/>
</calcChain>
</file>

<file path=xl/comments1.xml><?xml version="1.0" encoding="utf-8"?>
<comments xmlns="http://schemas.openxmlformats.org/spreadsheetml/2006/main">
  <authors>
    <author>Janneris Rodriguez</author>
  </authors>
  <commentList>
    <comment ref="AN111" authorId="0">
      <text>
        <r>
          <rPr>
            <sz val="9"/>
            <color indexed="81"/>
            <rFont val="Tahoma"/>
            <family val="2"/>
          </rPr>
          <t xml:space="preserve">Estan incluidos los creditos del componente propedeutico
</t>
        </r>
      </text>
    </comment>
  </commentList>
</comments>
</file>

<file path=xl/sharedStrings.xml><?xml version="1.0" encoding="utf-8"?>
<sst xmlns="http://schemas.openxmlformats.org/spreadsheetml/2006/main" count="391" uniqueCount="183">
  <si>
    <t>FACULTAD DE INGENIERÍA</t>
  </si>
  <si>
    <t>COMPONENTES
DE FORMACION</t>
  </si>
  <si>
    <t>I</t>
  </si>
  <si>
    <t>II</t>
  </si>
  <si>
    <t>III</t>
  </si>
  <si>
    <t>IV</t>
  </si>
  <si>
    <t>V</t>
  </si>
  <si>
    <t>VI</t>
  </si>
  <si>
    <t>VII</t>
  </si>
  <si>
    <t xml:space="preserve">COMPONENTE DE FORMACION
SOCIO HUMANISTICO Y COMPLEMENTARIO </t>
  </si>
  <si>
    <t xml:space="preserve">Cátedra 
Reformada </t>
  </si>
  <si>
    <t>Fundamentos de Administración</t>
  </si>
  <si>
    <t xml:space="preserve">Medio Ambiente y 
Desarrollo </t>
  </si>
  <si>
    <t>Fundamentos de Economía</t>
  </si>
  <si>
    <t>CRED</t>
  </si>
  <si>
    <t>HAD</t>
  </si>
  <si>
    <t>HI</t>
  </si>
  <si>
    <t>HT</t>
  </si>
  <si>
    <t>Competencias Comunicativas</t>
  </si>
  <si>
    <t xml:space="preserve">Etica </t>
  </si>
  <si>
    <t>Constitución 
Política</t>
  </si>
  <si>
    <t>Electiva 
Interdisciplinar I</t>
  </si>
  <si>
    <t xml:space="preserve">COMPONENTE DE FORMACION
 BASICA </t>
  </si>
  <si>
    <t>Fundamentos y lógica Matemática</t>
  </si>
  <si>
    <t>Cálculo Diferencial e  Integral</t>
  </si>
  <si>
    <t xml:space="preserve">Calculo Vectorial </t>
  </si>
  <si>
    <t>Ecuaciones 
Diferenciales</t>
  </si>
  <si>
    <t xml:space="preserve">Quimica General </t>
  </si>
  <si>
    <t>Química Orgánica</t>
  </si>
  <si>
    <t>Física General</t>
  </si>
  <si>
    <t xml:space="preserve">Electromangnetismo </t>
  </si>
  <si>
    <t xml:space="preserve">Fisica Ondulatoria  </t>
  </si>
  <si>
    <t>Físico Química</t>
  </si>
  <si>
    <t>Biología General</t>
  </si>
  <si>
    <t>Ecología General</t>
  </si>
  <si>
    <t>Microbiología</t>
  </si>
  <si>
    <t>COMPONENTE DE FORMACION
 BASICA
DE  INGENIERIA</t>
  </si>
  <si>
    <t>Algebra Lineal</t>
  </si>
  <si>
    <t>Estadistica Descriptiva</t>
  </si>
  <si>
    <t>Estadistica Inferencial</t>
  </si>
  <si>
    <t>Fluidos y termodinamica</t>
  </si>
  <si>
    <t>Tecnologías de la Información y las comunicaciones</t>
  </si>
  <si>
    <t>Diseño Gráfico</t>
  </si>
  <si>
    <t>COMPONENTE DE FORMACION
ESPECIFICO</t>
  </si>
  <si>
    <t>FORMACION INVESTIGATIVA</t>
  </si>
  <si>
    <t>Investigacion 
Cientifica I</t>
  </si>
  <si>
    <t>Investigación 
Cientifica II</t>
  </si>
  <si>
    <t xml:space="preserve">Proyecto Ambiental Tecnologico </t>
  </si>
  <si>
    <t>SISTEMA DE GESTION AMBIENTAL</t>
  </si>
  <si>
    <t>Gestión Ambiental</t>
  </si>
  <si>
    <t>Sistemas de Calidad Ambiental</t>
  </si>
  <si>
    <t>Legislación Ambiental</t>
  </si>
  <si>
    <t>MANEJO DE LOS RECURSOS NATURALES</t>
  </si>
  <si>
    <t>Fundamentos de Monitoreo y Evaluación Ambiental</t>
  </si>
  <si>
    <t>Biodiversidad y Ecosistemas Estrategicos</t>
  </si>
  <si>
    <t>Economia y Administración de los R. Nat.</t>
  </si>
  <si>
    <t>SANEAMIENTO BASICO</t>
  </si>
  <si>
    <t>ELECTIVAS</t>
  </si>
  <si>
    <t>Electiva 
Tecnologica I</t>
  </si>
  <si>
    <t>Electiva 
Tecnologica II</t>
  </si>
  <si>
    <t>|</t>
  </si>
  <si>
    <t>HLAB</t>
  </si>
  <si>
    <t>HTI</t>
  </si>
  <si>
    <t>Nivel tecnológico</t>
  </si>
  <si>
    <t>Semestral</t>
  </si>
  <si>
    <t>Periodo Académico</t>
  </si>
  <si>
    <t>CICLO DE FORMACION</t>
  </si>
  <si>
    <t>TECNOLÓGICO</t>
  </si>
  <si>
    <t xml:space="preserve">COMPONENTES DE FORMACION </t>
  </si>
  <si>
    <t>CREDITOS</t>
  </si>
  <si>
    <t>%</t>
  </si>
  <si>
    <t>COMPONENTE DE FORMACION SOCIOHUMANISTICO</t>
  </si>
  <si>
    <t>SOCIOHUMANISTICAS</t>
  </si>
  <si>
    <t>ELECTIVAS INTERDISCIPLINARES</t>
  </si>
  <si>
    <t xml:space="preserve">COMPONENTE DE FORMACION BASICO </t>
  </si>
  <si>
    <t xml:space="preserve">COMPONENTE DE FORMACION BASICA DE INGENIERIA </t>
  </si>
  <si>
    <t>COMPONENTE DE  FORMACION ESPECIFICO</t>
  </si>
  <si>
    <t>FORMACION 
INVESTIGATIVA</t>
  </si>
  <si>
    <t>TOTAL</t>
  </si>
  <si>
    <t>SISTEMAS DE GESTION AMBIENTAL</t>
  </si>
  <si>
    <t>ASIGNATURAS PROPUESTAS</t>
  </si>
  <si>
    <t>ELECTIVAS CICLO TECNOLOGICO</t>
  </si>
  <si>
    <t>Electiva Tecnologica I</t>
  </si>
  <si>
    <t>Aplicabilidad de las normas ISO</t>
  </si>
  <si>
    <t>GESTION AMBIENTAL</t>
  </si>
  <si>
    <t>Auditorias Ambientales</t>
  </si>
  <si>
    <t>Electiva Tecnologica II</t>
  </si>
  <si>
    <t>Manejo Integrado de Cuencas Hidrográficas</t>
  </si>
  <si>
    <t>MANEJO DE RECURSOS NATURALES</t>
  </si>
  <si>
    <t>Indicadores de calidad ambiental</t>
  </si>
  <si>
    <t xml:space="preserve">Electiva Interdisciplinar </t>
  </si>
  <si>
    <t>Desarrollo Humano Sostenible</t>
  </si>
  <si>
    <t>INTERDISICPLINARIAS</t>
  </si>
  <si>
    <t>Globalización y Medio Ambiente</t>
  </si>
  <si>
    <t>COMPONENTES</t>
  </si>
  <si>
    <t>ASIGNATURAS</t>
  </si>
  <si>
    <t>TECNOLOGICO</t>
  </si>
  <si>
    <t>Catedra Reformada 1</t>
  </si>
  <si>
    <t>Constitución Política</t>
  </si>
  <si>
    <t>Etica</t>
  </si>
  <si>
    <t>Medio Ambiente y Desarrollo Sostenible</t>
  </si>
  <si>
    <t>Fundamentoes de Economia</t>
  </si>
  <si>
    <t>Fundamentos y lógica matemática</t>
  </si>
  <si>
    <t>Calculo Diferencial e Integral</t>
  </si>
  <si>
    <t>Cálculo vectorial</t>
  </si>
  <si>
    <t>Ecuaciones Diferenciales</t>
  </si>
  <si>
    <t>Química General</t>
  </si>
  <si>
    <t>Fisico Química</t>
  </si>
  <si>
    <t>Algebra lineal</t>
  </si>
  <si>
    <t>Electromagnetismo</t>
  </si>
  <si>
    <t>Física Ondulatoria</t>
  </si>
  <si>
    <t>Tecnología de la Información y las comunicaciones</t>
  </si>
  <si>
    <t>Microbiologia</t>
  </si>
  <si>
    <t>Fluidos y termodinámica</t>
  </si>
  <si>
    <t xml:space="preserve">Gestión Ambiental </t>
  </si>
  <si>
    <t>Economia y Administración de los Recursos Naturales</t>
  </si>
  <si>
    <t>FORMACION EN INVESTIGACION</t>
  </si>
  <si>
    <t>Investigación Científica I</t>
  </si>
  <si>
    <t>Investigación Cientifica II</t>
  </si>
  <si>
    <t>Proyecto Ambiental Tecnológico</t>
  </si>
  <si>
    <t>Asiganturas del componente propedeutico</t>
  </si>
  <si>
    <t>Asignaturas solo para el Tecnologico</t>
  </si>
  <si>
    <t>COMPONENTE DE FORMACIÓN BÁSICA</t>
  </si>
  <si>
    <t>COMPONENTE DE FORMACIÓN SOCIOHUMANISTICO Y COMPLEMENTARIO</t>
  </si>
  <si>
    <t>COMPONENTE DE FORMACION ESPECÍFICA</t>
  </si>
  <si>
    <t>N°</t>
  </si>
  <si>
    <t xml:space="preserve">CURSOS </t>
  </si>
  <si>
    <t xml:space="preserve">NUMERO DE 
CREDITOS </t>
  </si>
  <si>
    <t xml:space="preserve"> I SEMESTRE </t>
  </si>
  <si>
    <t>CATEDRA REFORMADA</t>
  </si>
  <si>
    <t>COMPETENCIAS COMUNICATIVAS</t>
  </si>
  <si>
    <t xml:space="preserve">FUNDAMENTOS Y LOGICA MATEMATICA </t>
  </si>
  <si>
    <t>QUIMICA GENERAL</t>
  </si>
  <si>
    <t xml:space="preserve">FISICA GENERAL </t>
  </si>
  <si>
    <t>SUBTOTAL</t>
  </si>
  <si>
    <t xml:space="preserve"> II SEMESTRE </t>
  </si>
  <si>
    <t xml:space="preserve">CALCULO DIFERENCIAL E INTEGRAL </t>
  </si>
  <si>
    <t xml:space="preserve">ELECTROMAGNETISMO </t>
  </si>
  <si>
    <t xml:space="preserve">ALGEBRA LINEAL </t>
  </si>
  <si>
    <t xml:space="preserve">III SEMESTRE </t>
  </si>
  <si>
    <t xml:space="preserve">CALCULO VECTORIAL </t>
  </si>
  <si>
    <t xml:space="preserve">ESTADISTICA DESCRIPTIVA </t>
  </si>
  <si>
    <t xml:space="preserve">SUBTOTAL </t>
  </si>
  <si>
    <t xml:space="preserve">IV SEMESTRE </t>
  </si>
  <si>
    <t xml:space="preserve">CONSTITUCIÓN POLITICA </t>
  </si>
  <si>
    <t xml:space="preserve"> VSEMESTRE </t>
  </si>
  <si>
    <t xml:space="preserve">COMPONENTE
 PROPEDEUTICO </t>
  </si>
  <si>
    <t xml:space="preserve">SUB TOTAL </t>
  </si>
  <si>
    <t xml:space="preserve">VI SEMESTRE </t>
  </si>
  <si>
    <t xml:space="preserve">ELECTIVA INTERDISCIPLINAR I </t>
  </si>
  <si>
    <t xml:space="preserve">ECUACIONES DIFERENCIALES </t>
  </si>
  <si>
    <t xml:space="preserve">VII SEMESTRE </t>
  </si>
  <si>
    <t xml:space="preserve">ETICA </t>
  </si>
  <si>
    <t xml:space="preserve">MEDIO AMBIENTE Y DESARROLLO </t>
  </si>
  <si>
    <t xml:space="preserve">CURSOS PROGRAMA TECNOLOGICO </t>
  </si>
  <si>
    <t xml:space="preserve">CURSOS PROPEDEUTICOS </t>
  </si>
  <si>
    <t xml:space="preserve">TOTAL </t>
  </si>
  <si>
    <t>BIOLOGÍA</t>
  </si>
  <si>
    <t>FUNDAMENTOS DE ADMINISTRACION</t>
  </si>
  <si>
    <t>ECOLOGIA GENERAL</t>
  </si>
  <si>
    <t>QUÍMICA ORGÁNICA</t>
  </si>
  <si>
    <t>FÍSICA ONDULATORIA</t>
  </si>
  <si>
    <t>FÍSICO QUÍMICA</t>
  </si>
  <si>
    <t>MICROBIOLOGÍA</t>
  </si>
  <si>
    <t>TECNOLOGÍAS DE LA INFORMACIÓN Y LAS COMUNICACIONES</t>
  </si>
  <si>
    <t>INVESTIGACIÓN CIENTÍFICA I</t>
  </si>
  <si>
    <t>ESTADISTICA INFERENCIAL</t>
  </si>
  <si>
    <t>INVESTIGACIÓN CIENTÍFICA II</t>
  </si>
  <si>
    <t>GESTIÓN AMBIENTAL</t>
  </si>
  <si>
    <t>FUNDAMENTOS DE MONITOREO Y EVALUACIÓN AMBIENTAL</t>
  </si>
  <si>
    <t>ELECTIVA TECNOLÓGICA I</t>
  </si>
  <si>
    <t xml:space="preserve">DISEÑO GRÁFICO </t>
  </si>
  <si>
    <t>PROYECTO AMBIENTAL TECNOLOGICO</t>
  </si>
  <si>
    <t>SISTEMAS DE CALIDAD AMBIENTAL</t>
  </si>
  <si>
    <t>BIODIVERSIDAD Y ECOSISTEMAS ESTRATEGICOS</t>
  </si>
  <si>
    <t>ELECTIVA TECNOLÓGICA II</t>
  </si>
  <si>
    <t>FUNDAMENTOS DE ECONOMÍA</t>
  </si>
  <si>
    <t>FLUIDOS Y TERMODINÁMICA</t>
  </si>
  <si>
    <t>LEGISLACION AMBIENTAL</t>
  </si>
  <si>
    <t>ECONOMÍA Y ADMINISTRACIÓN DE LOS RECURSOS NATURALES</t>
  </si>
  <si>
    <t>PROPUESTA DE ELECTIVAS TECNOLOGÍA EN DESARROLLLO AMBIENTAL Y SOSTENIBLE EN CICLO PROPEDÉUTICO CON INGENIERIA AMBIENTAL CUR</t>
  </si>
  <si>
    <t>TECNOLOGIA EN DESARROLLO AMBIENTAL Y SOSTENIBLE</t>
  </si>
  <si>
    <t>FACULTAD DE INGENIERÍA
PROGRAMA DE TECNOLOGIA EN DESARROLLO AMBIENTAL Y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</si>
</sst>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0"/>
      <color rgb="FFFF0000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b/>
      <sz val="8"/>
      <name val="Arial Narrow"/>
      <family val="2"/>
    </font>
    <font>
      <sz val="10"/>
      <color rgb="FFFF0000"/>
      <name val="Arial Narrow"/>
      <family val="2"/>
    </font>
    <font>
      <b/>
      <sz val="18"/>
      <name val="Arial Narrow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2"/>
      <name val="Arial Narrow"/>
      <family val="2"/>
    </font>
    <font>
      <sz val="12"/>
      <color rgb="FFFF0000"/>
      <name val="Arial"/>
      <family val="2"/>
    </font>
    <font>
      <b/>
      <sz val="8"/>
      <color rgb="FFFF0000"/>
      <name val="Arial Narrow"/>
      <family val="2"/>
    </font>
    <font>
      <b/>
      <sz val="10"/>
      <color theme="9" tint="0.39997558519241921"/>
      <name val="Arial Narrow"/>
      <family val="2"/>
    </font>
    <font>
      <b/>
      <sz val="15"/>
      <name val="Arial Narrow"/>
      <family val="2"/>
    </font>
    <font>
      <b/>
      <sz val="9"/>
      <name val="Arial Narrow"/>
      <family val="2"/>
    </font>
    <font>
      <b/>
      <sz val="14"/>
      <color rgb="FFFF0000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sz val="9"/>
      <color indexed="81"/>
      <name val="Tahoma"/>
      <family val="2"/>
    </font>
    <font>
      <b/>
      <sz val="10"/>
      <name val="Arial Black"/>
      <family val="2"/>
    </font>
    <font>
      <b/>
      <sz val="8"/>
      <name val="Arial Black"/>
      <family val="2"/>
    </font>
    <font>
      <sz val="8"/>
      <name val="Arial Black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10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/>
    <xf numFmtId="0" fontId="6" fillId="0" borderId="9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6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0" fillId="0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1" fontId="6" fillId="6" borderId="39" xfId="0" applyNumberFormat="1" applyFont="1" applyFill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44" xfId="0" applyFont="1" applyFill="1" applyBorder="1" applyAlignment="1">
      <alignment horizontal="center"/>
    </xf>
    <xf numFmtId="1" fontId="6" fillId="6" borderId="45" xfId="0" applyNumberFormat="1" applyFont="1" applyFill="1" applyBorder="1" applyAlignment="1">
      <alignment horizontal="center"/>
    </xf>
    <xf numFmtId="1" fontId="6" fillId="6" borderId="4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1" fontId="6" fillId="0" borderId="47" xfId="0" applyNumberFormat="1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6" fillId="0" borderId="47" xfId="0" applyFont="1" applyBorder="1"/>
    <xf numFmtId="0" fontId="6" fillId="0" borderId="58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59" xfId="0" applyFont="1" applyBorder="1"/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/>
    <xf numFmtId="0" fontId="12" fillId="0" borderId="0" xfId="0" applyFont="1" applyBorder="1" applyAlignment="1">
      <alignment horizontal="center"/>
    </xf>
    <xf numFmtId="0" fontId="6" fillId="0" borderId="64" xfId="0" applyFont="1" applyBorder="1"/>
    <xf numFmtId="0" fontId="10" fillId="0" borderId="18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2" fillId="6" borderId="67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" fontId="6" fillId="6" borderId="68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6" fillId="6" borderId="0" xfId="0" applyFont="1" applyFill="1" applyBorder="1"/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" fontId="6" fillId="0" borderId="47" xfId="0" applyNumberFormat="1" applyFont="1" applyFill="1" applyBorder="1" applyAlignment="1">
      <alignment horizontal="center"/>
    </xf>
    <xf numFmtId="1" fontId="13" fillId="0" borderId="49" xfId="0" applyNumberFormat="1" applyFont="1" applyBorder="1" applyAlignment="1">
      <alignment horizontal="center"/>
    </xf>
    <xf numFmtId="1" fontId="13" fillId="0" borderId="52" xfId="0" applyNumberFormat="1" applyFont="1" applyBorder="1" applyAlignment="1">
      <alignment horizontal="center"/>
    </xf>
    <xf numFmtId="0" fontId="6" fillId="0" borderId="15" xfId="0" applyFont="1" applyFill="1" applyBorder="1"/>
    <xf numFmtId="0" fontId="5" fillId="0" borderId="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5" fillId="0" borderId="70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7" fillId="0" borderId="0" xfId="0" applyFont="1" applyBorder="1"/>
    <xf numFmtId="1" fontId="7" fillId="14" borderId="2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 textRotation="90"/>
    </xf>
    <xf numFmtId="0" fontId="24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0" fontId="6" fillId="0" borderId="0" xfId="0" applyFont="1" applyBorder="1" applyAlignment="1"/>
    <xf numFmtId="1" fontId="6" fillId="0" borderId="0" xfId="0" applyNumberFormat="1" applyFont="1" applyBorder="1"/>
    <xf numFmtId="0" fontId="29" fillId="0" borderId="20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164" fontId="0" fillId="0" borderId="0" xfId="0" applyNumberFormat="1"/>
    <xf numFmtId="1" fontId="0" fillId="0" borderId="20" xfId="0" applyNumberFormat="1" applyFont="1" applyBorder="1" applyAlignment="1">
      <alignment horizontal="center" vertical="center"/>
    </xf>
    <xf numFmtId="0" fontId="0" fillId="6" borderId="0" xfId="0" applyFill="1"/>
    <xf numFmtId="164" fontId="0" fillId="0" borderId="28" xfId="0" applyNumberFormat="1" applyFont="1" applyBorder="1" applyAlignment="1">
      <alignment horizontal="center" vertical="center"/>
    </xf>
    <xf numFmtId="0" fontId="0" fillId="6" borderId="0" xfId="0" applyFill="1" applyAlignment="1"/>
    <xf numFmtId="0" fontId="10" fillId="0" borderId="0" xfId="0" applyFont="1"/>
    <xf numFmtId="0" fontId="10" fillId="0" borderId="76" xfId="0" applyFont="1" applyBorder="1"/>
    <xf numFmtId="0" fontId="10" fillId="0" borderId="29" xfId="0" applyFont="1" applyBorder="1"/>
    <xf numFmtId="0" fontId="10" fillId="0" borderId="79" xfId="0" applyFont="1" applyBorder="1"/>
    <xf numFmtId="0" fontId="17" fillId="9" borderId="0" xfId="0" applyFont="1" applyFill="1"/>
    <xf numFmtId="0" fontId="17" fillId="19" borderId="0" xfId="0" applyFont="1" applyFill="1"/>
    <xf numFmtId="0" fontId="31" fillId="20" borderId="20" xfId="0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wrapText="1"/>
    </xf>
    <xf numFmtId="0" fontId="0" fillId="9" borderId="20" xfId="0" applyFill="1" applyBorder="1" applyAlignment="1">
      <alignment horizontal="center"/>
    </xf>
    <xf numFmtId="0" fontId="0" fillId="9" borderId="20" xfId="0" applyFill="1" applyBorder="1"/>
    <xf numFmtId="0" fontId="0" fillId="9" borderId="20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9" borderId="30" xfId="0" applyFill="1" applyBorder="1" applyAlignment="1">
      <alignment horizontal="center" wrapText="1"/>
    </xf>
    <xf numFmtId="0" fontId="0" fillId="6" borderId="74" xfId="0" applyFill="1" applyBorder="1" applyAlignment="1">
      <alignment horizontal="center"/>
    </xf>
    <xf numFmtId="0" fontId="0" fillId="6" borderId="74" xfId="0" applyFill="1" applyBorder="1"/>
    <xf numFmtId="0" fontId="0" fillId="0" borderId="74" xfId="0" applyBorder="1" applyAlignment="1">
      <alignment horizontal="center"/>
    </xf>
    <xf numFmtId="0" fontId="0" fillId="0" borderId="74" xfId="0" applyBorder="1"/>
    <xf numFmtId="0" fontId="0" fillId="0" borderId="20" xfId="0" applyFill="1" applyBorder="1" applyAlignment="1">
      <alignment horizontal="center"/>
    </xf>
    <xf numFmtId="0" fontId="31" fillId="0" borderId="20" xfId="0" applyFont="1" applyBorder="1" applyAlignment="1">
      <alignment horizontal="right"/>
    </xf>
    <xf numFmtId="0" fontId="31" fillId="0" borderId="20" xfId="0" applyFont="1" applyFill="1" applyBorder="1" applyAlignment="1">
      <alignment horizontal="center"/>
    </xf>
    <xf numFmtId="0" fontId="34" fillId="0" borderId="20" xfId="0" applyFont="1" applyBorder="1"/>
    <xf numFmtId="0" fontId="10" fillId="0" borderId="20" xfId="0" applyFont="1" applyBorder="1" applyAlignment="1">
      <alignment horizontal="center"/>
    </xf>
    <xf numFmtId="0" fontId="34" fillId="9" borderId="20" xfId="0" applyFont="1" applyFill="1" applyBorder="1"/>
    <xf numFmtId="0" fontId="34" fillId="19" borderId="20" xfId="0" applyFont="1" applyFill="1" applyBorder="1"/>
    <xf numFmtId="0" fontId="17" fillId="10" borderId="81" xfId="0" applyFont="1" applyFill="1" applyBorder="1" applyAlignment="1">
      <alignment horizontal="center"/>
    </xf>
    <xf numFmtId="0" fontId="34" fillId="0" borderId="83" xfId="0" applyFont="1" applyBorder="1"/>
    <xf numFmtId="0" fontId="10" fillId="0" borderId="83" xfId="0" applyFont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34" fillId="9" borderId="87" xfId="0" applyFont="1" applyFill="1" applyBorder="1"/>
    <xf numFmtId="0" fontId="10" fillId="0" borderId="2" xfId="0" applyFont="1" applyBorder="1" applyAlignment="1"/>
    <xf numFmtId="0" fontId="10" fillId="0" borderId="7" xfId="0" applyFont="1" applyBorder="1" applyAlignment="1"/>
    <xf numFmtId="0" fontId="34" fillId="0" borderId="0" xfId="0" applyFont="1" applyBorder="1"/>
    <xf numFmtId="0" fontId="10" fillId="0" borderId="0" xfId="0" applyFont="1" applyBorder="1"/>
    <xf numFmtId="0" fontId="0" fillId="0" borderId="74" xfId="0" applyBorder="1" applyAlignment="1">
      <alignment wrapText="1"/>
    </xf>
    <xf numFmtId="0" fontId="0" fillId="0" borderId="72" xfId="0" applyFill="1" applyBorder="1" applyAlignment="1">
      <alignment horizontal="center" wrapText="1"/>
    </xf>
    <xf numFmtId="0" fontId="0" fillId="0" borderId="20" xfId="0" applyFill="1" applyBorder="1" applyAlignment="1">
      <alignment wrapText="1"/>
    </xf>
    <xf numFmtId="0" fontId="29" fillId="0" borderId="20" xfId="0" applyFont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10" fillId="0" borderId="70" xfId="0" applyFont="1" applyBorder="1" applyAlignment="1">
      <alignment horizontal="center"/>
    </xf>
    <xf numFmtId="0" fontId="17" fillId="0" borderId="93" xfId="0" applyFont="1" applyBorder="1" applyAlignment="1">
      <alignment horizontal="center"/>
    </xf>
    <xf numFmtId="0" fontId="0" fillId="0" borderId="0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right"/>
    </xf>
    <xf numFmtId="0" fontId="2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1" fontId="0" fillId="0" borderId="0" xfId="0" applyNumberFormat="1" applyFill="1" applyBorder="1" applyAlignment="1">
      <alignment horizontal="center"/>
    </xf>
    <xf numFmtId="0" fontId="30" fillId="0" borderId="85" xfId="0" applyFont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 wrapText="1"/>
    </xf>
    <xf numFmtId="0" fontId="0" fillId="6" borderId="86" xfId="0" applyFill="1" applyBorder="1"/>
    <xf numFmtId="0" fontId="31" fillId="0" borderId="87" xfId="0" applyFont="1" applyBorder="1" applyAlignment="1">
      <alignment horizontal="center"/>
    </xf>
    <xf numFmtId="1" fontId="0" fillId="0" borderId="87" xfId="0" applyNumberFormat="1" applyFont="1" applyBorder="1" applyAlignment="1">
      <alignment horizontal="center" vertical="center"/>
    </xf>
    <xf numFmtId="164" fontId="0" fillId="0" borderId="8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1" fillId="13" borderId="57" xfId="0" applyFont="1" applyFill="1" applyBorder="1" applyAlignment="1">
      <alignment horizontal="center" vertical="center" textRotation="90" wrapText="1"/>
    </xf>
    <xf numFmtId="0" fontId="21" fillId="13" borderId="55" xfId="0" applyFont="1" applyFill="1" applyBorder="1" applyAlignment="1">
      <alignment horizontal="center" vertical="center" textRotation="90" wrapText="1"/>
    </xf>
    <xf numFmtId="0" fontId="21" fillId="13" borderId="69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0" fontId="0" fillId="0" borderId="0" xfId="1" applyFont="1" applyFill="1" applyBorder="1" applyAlignment="1" applyProtection="1">
      <alignment horizontal="center" vertical="center" wrapText="1"/>
    </xf>
    <xf numFmtId="0" fontId="8" fillId="13" borderId="24" xfId="0" applyFont="1" applyFill="1" applyBorder="1" applyAlignment="1">
      <alignment horizontal="center"/>
    </xf>
    <xf numFmtId="0" fontId="8" fillId="13" borderId="25" xfId="0" applyFont="1" applyFill="1" applyBorder="1" applyAlignment="1">
      <alignment horizontal="center"/>
    </xf>
    <xf numFmtId="0" fontId="8" fillId="13" borderId="26" xfId="0" applyFont="1" applyFill="1" applyBorder="1" applyAlignment="1">
      <alignment horizontal="center"/>
    </xf>
    <xf numFmtId="0" fontId="17" fillId="13" borderId="54" xfId="0" applyFont="1" applyFill="1" applyBorder="1" applyAlignment="1">
      <alignment horizontal="center" vertical="center" textRotation="90" wrapText="1"/>
    </xf>
    <xf numFmtId="0" fontId="17" fillId="13" borderId="55" xfId="0" applyFont="1" applyFill="1" applyBorder="1" applyAlignment="1">
      <alignment horizontal="center" vertical="center" textRotation="90" wrapText="1"/>
    </xf>
    <xf numFmtId="0" fontId="17" fillId="13" borderId="56" xfId="0" applyFont="1" applyFill="1" applyBorder="1" applyAlignment="1">
      <alignment horizontal="center" vertical="center" textRotation="90" wrapText="1"/>
    </xf>
    <xf numFmtId="0" fontId="0" fillId="0" borderId="59" xfId="1" applyFont="1" applyFill="1" applyBorder="1" applyAlignment="1" applyProtection="1">
      <alignment horizontal="center" vertical="center" wrapText="1"/>
    </xf>
    <xf numFmtId="0" fontId="5" fillId="12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>
      <alignment horizontal="center"/>
    </xf>
    <xf numFmtId="0" fontId="17" fillId="13" borderId="57" xfId="0" applyFont="1" applyFill="1" applyBorder="1" applyAlignment="1">
      <alignment horizontal="center" vertical="center" textRotation="90" wrapText="1"/>
    </xf>
    <xf numFmtId="0" fontId="17" fillId="13" borderId="69" xfId="0" applyFont="1" applyFill="1" applyBorder="1" applyAlignment="1">
      <alignment horizontal="center" vertical="center" textRotation="90" wrapText="1"/>
    </xf>
    <xf numFmtId="0" fontId="5" fillId="0" borderId="59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6" borderId="65" xfId="1" applyFont="1" applyFill="1" applyBorder="1" applyAlignment="1" applyProtection="1">
      <alignment horizontal="center" vertical="center" wrapText="1"/>
    </xf>
    <xf numFmtId="0" fontId="9" fillId="6" borderId="25" xfId="1" applyFont="1" applyFill="1" applyBorder="1" applyAlignment="1" applyProtection="1">
      <alignment horizontal="center" vertical="center" wrapText="1"/>
    </xf>
    <xf numFmtId="0" fontId="9" fillId="6" borderId="66" xfId="1" applyFont="1" applyFill="1" applyBorder="1" applyAlignment="1" applyProtection="1">
      <alignment horizontal="center" vertical="center" wrapText="1"/>
    </xf>
    <xf numFmtId="0" fontId="9" fillId="6" borderId="24" xfId="1" applyFont="1" applyFill="1" applyBorder="1" applyAlignment="1" applyProtection="1">
      <alignment horizontal="center" vertical="center" wrapText="1"/>
    </xf>
    <xf numFmtId="0" fontId="9" fillId="6" borderId="26" xfId="1" applyFont="1" applyFill="1" applyBorder="1" applyAlignment="1" applyProtection="1">
      <alignment horizontal="center" vertical="center" wrapText="1"/>
    </xf>
    <xf numFmtId="0" fontId="14" fillId="13" borderId="54" xfId="0" applyFont="1" applyFill="1" applyBorder="1" applyAlignment="1">
      <alignment horizontal="center" vertical="center" textRotation="90" wrapText="1"/>
    </xf>
    <xf numFmtId="0" fontId="14" fillId="13" borderId="55" xfId="0" applyFont="1" applyFill="1" applyBorder="1" applyAlignment="1">
      <alignment horizontal="center" vertical="center" textRotation="90" wrapText="1"/>
    </xf>
    <xf numFmtId="0" fontId="14" fillId="13" borderId="69" xfId="0" applyFont="1" applyFill="1" applyBorder="1" applyAlignment="1">
      <alignment horizontal="center" vertical="center" textRotation="90" wrapText="1"/>
    </xf>
    <xf numFmtId="0" fontId="5" fillId="13" borderId="54" xfId="0" applyFont="1" applyFill="1" applyBorder="1" applyAlignment="1">
      <alignment horizontal="center" vertical="center" textRotation="90" wrapText="1"/>
    </xf>
    <xf numFmtId="0" fontId="5" fillId="13" borderId="55" xfId="0" applyFont="1" applyFill="1" applyBorder="1" applyAlignment="1">
      <alignment horizontal="center" vertical="center" textRotation="90" wrapText="1"/>
    </xf>
    <xf numFmtId="0" fontId="5" fillId="13" borderId="56" xfId="0" applyFont="1" applyFill="1" applyBorder="1" applyAlignment="1">
      <alignment horizontal="center" vertical="center" textRotation="90" wrapText="1"/>
    </xf>
    <xf numFmtId="0" fontId="5" fillId="11" borderId="40" xfId="0" applyFont="1" applyFill="1" applyBorder="1" applyAlignment="1">
      <alignment horizontal="center"/>
    </xf>
    <xf numFmtId="0" fontId="5" fillId="11" borderId="38" xfId="0" applyFont="1" applyFill="1" applyBorder="1" applyAlignment="1">
      <alignment horizontal="center"/>
    </xf>
    <xf numFmtId="0" fontId="5" fillId="11" borderId="41" xfId="0" applyFont="1" applyFill="1" applyBorder="1" applyAlignment="1">
      <alignment horizontal="center"/>
    </xf>
    <xf numFmtId="0" fontId="9" fillId="10" borderId="19" xfId="1" applyFont="1" applyFill="1" applyBorder="1" applyAlignment="1" applyProtection="1">
      <alignment horizontal="center" vertical="center" wrapText="1"/>
    </xf>
    <xf numFmtId="0" fontId="9" fillId="10" borderId="11" xfId="1" applyFont="1" applyFill="1" applyBorder="1" applyAlignment="1" applyProtection="1">
      <alignment horizontal="center" vertical="center" wrapText="1"/>
    </xf>
    <xf numFmtId="0" fontId="9" fillId="9" borderId="42" xfId="1" applyFont="1" applyFill="1" applyBorder="1" applyAlignment="1" applyProtection="1">
      <alignment horizontal="center" vertical="center" wrapText="1"/>
    </xf>
    <xf numFmtId="0" fontId="9" fillId="9" borderId="11" xfId="1" applyFont="1" applyFill="1" applyBorder="1" applyAlignment="1" applyProtection="1">
      <alignment horizontal="center" vertical="center" wrapText="1"/>
    </xf>
    <xf numFmtId="0" fontId="9" fillId="9" borderId="43" xfId="1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textRotation="90" wrapText="1"/>
    </xf>
    <xf numFmtId="0" fontId="14" fillId="11" borderId="7" xfId="0" applyFont="1" applyFill="1" applyBorder="1" applyAlignment="1">
      <alignment horizontal="center" vertical="center" textRotation="90" wrapText="1"/>
    </xf>
    <xf numFmtId="0" fontId="14" fillId="11" borderId="9" xfId="0" applyFont="1" applyFill="1" applyBorder="1" applyAlignment="1">
      <alignment horizontal="center" vertical="center" textRotation="90" wrapText="1"/>
    </xf>
    <xf numFmtId="0" fontId="14" fillId="11" borderId="10" xfId="0" applyFont="1" applyFill="1" applyBorder="1" applyAlignment="1">
      <alignment horizontal="center" vertical="center" textRotation="90" wrapText="1"/>
    </xf>
    <xf numFmtId="0" fontId="14" fillId="11" borderId="13" xfId="0" applyFont="1" applyFill="1" applyBorder="1" applyAlignment="1">
      <alignment horizontal="center" vertical="center" textRotation="90" wrapText="1"/>
    </xf>
    <xf numFmtId="0" fontId="14" fillId="11" borderId="14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9" fillId="6" borderId="0" xfId="1" applyFont="1" applyFill="1" applyBorder="1" applyAlignment="1" applyProtection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/>
    </xf>
    <xf numFmtId="0" fontId="5" fillId="11" borderId="25" xfId="0" applyFont="1" applyFill="1" applyBorder="1" applyAlignment="1">
      <alignment horizontal="center"/>
    </xf>
    <xf numFmtId="0" fontId="5" fillId="11" borderId="2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 vertical="center" textRotation="90" wrapText="1"/>
    </xf>
    <xf numFmtId="0" fontId="14" fillId="7" borderId="7" xfId="0" applyFont="1" applyFill="1" applyBorder="1" applyAlignment="1">
      <alignment horizontal="center" vertical="center" textRotation="90" wrapText="1"/>
    </xf>
    <xf numFmtId="0" fontId="14" fillId="7" borderId="9" xfId="0" applyFont="1" applyFill="1" applyBorder="1" applyAlignment="1">
      <alignment horizontal="center" vertical="center" textRotation="90" wrapText="1"/>
    </xf>
    <xf numFmtId="0" fontId="14" fillId="7" borderId="10" xfId="0" applyFont="1" applyFill="1" applyBorder="1" applyAlignment="1">
      <alignment horizontal="center" vertical="center" textRotation="90" wrapText="1"/>
    </xf>
    <xf numFmtId="0" fontId="14" fillId="7" borderId="13" xfId="0" applyFont="1" applyFill="1" applyBorder="1" applyAlignment="1">
      <alignment horizontal="center" vertical="center" textRotation="90" wrapText="1"/>
    </xf>
    <xf numFmtId="0" fontId="14" fillId="7" borderId="14" xfId="0" applyFont="1" applyFill="1" applyBorder="1" applyAlignment="1">
      <alignment horizontal="center" vertical="center" textRotation="90" wrapText="1"/>
    </xf>
    <xf numFmtId="0" fontId="16" fillId="10" borderId="19" xfId="1" applyFont="1" applyFill="1" applyBorder="1" applyAlignment="1" applyProtection="1">
      <alignment horizontal="center" vertical="center" wrapText="1"/>
    </xf>
    <xf numFmtId="0" fontId="16" fillId="10" borderId="11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9" fillId="5" borderId="11" xfId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1" fillId="21" borderId="20" xfId="0" applyFont="1" applyFill="1" applyBorder="1" applyAlignment="1">
      <alignment horizontal="center"/>
    </xf>
    <xf numFmtId="0" fontId="31" fillId="21" borderId="28" xfId="0" applyFont="1" applyFill="1" applyBorder="1" applyAlignment="1">
      <alignment horizontal="center"/>
    </xf>
    <xf numFmtId="0" fontId="31" fillId="21" borderId="29" xfId="0" applyFont="1" applyFill="1" applyBorder="1" applyAlignment="1">
      <alignment horizontal="center"/>
    </xf>
    <xf numFmtId="0" fontId="31" fillId="21" borderId="30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/>
    </xf>
    <xf numFmtId="0" fontId="17" fillId="16" borderId="0" xfId="0" applyFont="1" applyFill="1" applyBorder="1" applyAlignment="1">
      <alignment horizontal="center"/>
    </xf>
    <xf numFmtId="0" fontId="17" fillId="0" borderId="75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 vertical="center" wrapText="1"/>
    </xf>
    <xf numFmtId="0" fontId="34" fillId="6" borderId="2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34" fillId="6" borderId="57" xfId="0" applyFont="1" applyFill="1" applyBorder="1" applyAlignment="1">
      <alignment horizontal="center" vertical="center"/>
    </xf>
    <xf numFmtId="0" fontId="34" fillId="6" borderId="55" xfId="0" applyFont="1" applyFill="1" applyBorder="1" applyAlignment="1">
      <alignment horizontal="center" vertical="center"/>
    </xf>
    <xf numFmtId="0" fontId="10" fillId="17" borderId="20" xfId="0" applyFont="1" applyFill="1" applyBorder="1" applyAlignment="1">
      <alignment horizontal="center" vertical="center"/>
    </xf>
    <xf numFmtId="0" fontId="34" fillId="6" borderId="69" xfId="0" applyFont="1" applyFill="1" applyBorder="1" applyAlignment="1">
      <alignment horizontal="center" vertical="center"/>
    </xf>
    <xf numFmtId="0" fontId="10" fillId="18" borderId="2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27" fillId="2" borderId="75" xfId="0" applyFont="1" applyFill="1" applyBorder="1" applyAlignment="1">
      <alignment horizontal="center" vertical="center" wrapText="1"/>
    </xf>
    <xf numFmtId="0" fontId="27" fillId="2" borderId="76" xfId="0" applyFont="1" applyFill="1" applyBorder="1" applyAlignment="1">
      <alignment horizontal="center" vertical="center" wrapText="1"/>
    </xf>
    <xf numFmtId="0" fontId="27" fillId="2" borderId="94" xfId="0" applyFont="1" applyFill="1" applyBorder="1" applyAlignment="1">
      <alignment horizontal="center" vertical="center" wrapText="1"/>
    </xf>
    <xf numFmtId="0" fontId="29" fillId="13" borderId="84" xfId="0" applyFont="1" applyFill="1" applyBorder="1" applyAlignment="1">
      <alignment horizontal="center" vertical="center" wrapText="1"/>
    </xf>
    <xf numFmtId="164" fontId="0" fillId="0" borderId="85" xfId="0" applyNumberFormat="1" applyFont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 wrapText="1"/>
    </xf>
    <xf numFmtId="1" fontId="0" fillId="0" borderId="20" xfId="0" applyNumberFormat="1" applyFont="1" applyBorder="1" applyAlignment="1">
      <alignment horizontal="center" vertical="center"/>
    </xf>
    <xf numFmtId="0" fontId="28" fillId="11" borderId="84" xfId="0" applyFont="1" applyFill="1" applyBorder="1" applyAlignment="1">
      <alignment horizontal="center" vertical="center" wrapText="1"/>
    </xf>
    <xf numFmtId="0" fontId="28" fillId="11" borderId="20" xfId="0" applyFont="1" applyFill="1" applyBorder="1" applyAlignment="1">
      <alignment horizontal="center" vertical="center" wrapText="1"/>
    </xf>
    <xf numFmtId="0" fontId="29" fillId="7" borderId="84" xfId="0" applyFont="1" applyFill="1" applyBorder="1" applyAlignment="1">
      <alignment horizontal="center" vertical="center" wrapText="1"/>
    </xf>
    <xf numFmtId="0" fontId="29" fillId="7" borderId="20" xfId="0" applyFont="1" applyFill="1" applyBorder="1" applyAlignment="1">
      <alignment horizontal="center" vertical="center" wrapText="1"/>
    </xf>
    <xf numFmtId="164" fontId="1" fillId="0" borderId="85" xfId="2" applyNumberFormat="1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15" borderId="84" xfId="0" applyFont="1" applyFill="1" applyBorder="1" applyAlignment="1">
      <alignment horizontal="center" vertical="center" wrapText="1"/>
    </xf>
    <xf numFmtId="0" fontId="12" fillId="15" borderId="20" xfId="0" applyFont="1" applyFill="1" applyBorder="1" applyAlignment="1">
      <alignment horizontal="center" vertical="center" wrapText="1"/>
    </xf>
    <xf numFmtId="1" fontId="0" fillId="0" borderId="70" xfId="0" applyNumberFormat="1" applyFont="1" applyBorder="1" applyAlignment="1">
      <alignment horizontal="center" vertical="center"/>
    </xf>
    <xf numFmtId="1" fontId="0" fillId="0" borderId="73" xfId="0" applyNumberFormat="1" applyFont="1" applyBorder="1" applyAlignment="1">
      <alignment horizontal="center" vertical="center"/>
    </xf>
    <xf numFmtId="1" fontId="0" fillId="0" borderId="74" xfId="0" applyNumberFormat="1" applyFont="1" applyBorder="1" applyAlignment="1">
      <alignment horizontal="center" vertical="center"/>
    </xf>
    <xf numFmtId="164" fontId="1" fillId="0" borderId="89" xfId="2" applyNumberFormat="1" applyFont="1" applyBorder="1" applyAlignment="1">
      <alignment horizontal="center" vertical="center"/>
    </xf>
    <xf numFmtId="164" fontId="1" fillId="0" borderId="90" xfId="2" applyNumberFormat="1" applyFont="1" applyBorder="1" applyAlignment="1">
      <alignment horizontal="center" vertical="center"/>
    </xf>
    <xf numFmtId="164" fontId="1" fillId="0" borderId="91" xfId="2" applyNumberFormat="1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10" borderId="80" xfId="0" applyFont="1" applyFill="1" applyBorder="1" applyAlignment="1">
      <alignment horizontal="center"/>
    </xf>
    <xf numFmtId="0" fontId="17" fillId="10" borderId="81" xfId="0" applyFont="1" applyFill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16"/>
  <sheetViews>
    <sheetView showGridLines="0" tabSelected="1" zoomScale="50" zoomScaleNormal="50" workbookViewId="0">
      <selection sqref="A1:AR112"/>
    </sheetView>
  </sheetViews>
  <sheetFormatPr baseColWidth="10" defaultColWidth="4.5703125" defaultRowHeight="13.5" x14ac:dyDescent="0.25"/>
  <cols>
    <col min="1" max="1" width="13.7109375" style="11" customWidth="1"/>
    <col min="2" max="2" width="17.42578125" style="136" customWidth="1"/>
    <col min="3" max="3" width="1.42578125" style="10" customWidth="1"/>
    <col min="4" max="4" width="8.140625" style="10" customWidth="1"/>
    <col min="5" max="5" width="5.7109375" style="10" customWidth="1"/>
    <col min="6" max="6" width="5.7109375" style="11" customWidth="1"/>
    <col min="7" max="7" width="5.7109375" style="10" customWidth="1"/>
    <col min="8" max="8" width="2" style="10" customWidth="1"/>
    <col min="9" max="9" width="2" style="11" customWidth="1"/>
    <col min="10" max="10" width="6.85546875" style="11" customWidth="1"/>
    <col min="11" max="13" width="5.7109375" style="11" customWidth="1"/>
    <col min="14" max="14" width="1.85546875" style="10" customWidth="1"/>
    <col min="15" max="15" width="1.85546875" style="11" customWidth="1"/>
    <col min="16" max="16" width="6.85546875" style="11" customWidth="1"/>
    <col min="17" max="19" width="5.7109375" style="11" customWidth="1"/>
    <col min="20" max="20" width="1.28515625" style="11" customWidth="1"/>
    <col min="21" max="21" width="1.28515625" style="10" customWidth="1"/>
    <col min="22" max="22" width="7" style="10" customWidth="1"/>
    <col min="23" max="23" width="5.7109375" style="10" customWidth="1"/>
    <col min="24" max="24" width="6.140625" style="11" customWidth="1"/>
    <col min="25" max="25" width="7.28515625" style="10" customWidth="1"/>
    <col min="26" max="26" width="5.140625" style="10" customWidth="1"/>
    <col min="27" max="27" width="1.85546875" style="10" customWidth="1"/>
    <col min="28" max="28" width="7" style="10" customWidth="1"/>
    <col min="29" max="31" width="5.7109375" style="10" customWidth="1"/>
    <col min="32" max="33" width="1.85546875" style="10" customWidth="1"/>
    <col min="34" max="34" width="6.42578125" style="10" customWidth="1"/>
    <col min="35" max="37" width="5.7109375" style="10" customWidth="1"/>
    <col min="38" max="39" width="1.5703125" style="10" customWidth="1"/>
    <col min="40" max="40" width="6.42578125" style="10" customWidth="1"/>
    <col min="41" max="41" width="5.7109375" style="10" customWidth="1"/>
    <col min="42" max="42" width="5.7109375" style="11" customWidth="1"/>
    <col min="43" max="43" width="6.42578125" style="10" customWidth="1"/>
    <col min="44" max="44" width="6.42578125" style="10" bestFit="1" customWidth="1"/>
    <col min="45" max="47" width="5.7109375" style="11" customWidth="1"/>
    <col min="48" max="16384" width="4.5703125" style="11"/>
  </cols>
  <sheetData>
    <row r="1" spans="1:50" s="1" customFormat="1" ht="36" customHeight="1" thickBot="1" x14ac:dyDescent="0.25">
      <c r="A1" s="336" t="s">
        <v>0</v>
      </c>
      <c r="B1" s="337"/>
      <c r="C1" s="338" t="s">
        <v>181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40"/>
    </row>
    <row r="2" spans="1:50" s="8" customFormat="1" ht="8.25" customHeight="1" x14ac:dyDescent="0.2">
      <c r="A2" s="341" t="s">
        <v>1</v>
      </c>
      <c r="B2" s="342"/>
      <c r="C2" s="2"/>
      <c r="D2" s="3"/>
      <c r="E2" s="3"/>
      <c r="F2" s="4"/>
      <c r="G2" s="3"/>
      <c r="H2" s="3"/>
      <c r="I2" s="3"/>
      <c r="J2" s="3"/>
      <c r="K2" s="3"/>
      <c r="L2" s="4"/>
      <c r="M2" s="3"/>
      <c r="N2" s="3"/>
      <c r="O2" s="3"/>
      <c r="P2" s="3"/>
      <c r="Q2" s="5"/>
      <c r="R2" s="4"/>
      <c r="S2" s="3"/>
      <c r="T2" s="3"/>
      <c r="U2" s="3"/>
      <c r="V2" s="3"/>
      <c r="W2" s="3"/>
      <c r="X2" s="4"/>
      <c r="Y2" s="3"/>
      <c r="Z2" s="6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3"/>
      <c r="AR2" s="7"/>
      <c r="AS2" s="326"/>
      <c r="AT2" s="326"/>
      <c r="AU2" s="326"/>
      <c r="AV2" s="326"/>
      <c r="AW2" s="326"/>
      <c r="AX2" s="326"/>
    </row>
    <row r="3" spans="1:50" s="8" customFormat="1" ht="12.75" customHeight="1" x14ac:dyDescent="0.2">
      <c r="A3" s="343"/>
      <c r="B3" s="344"/>
      <c r="C3" s="9"/>
      <c r="D3" s="335" t="s">
        <v>2</v>
      </c>
      <c r="E3" s="335"/>
      <c r="F3" s="335"/>
      <c r="G3" s="335"/>
      <c r="H3" s="10"/>
      <c r="I3" s="11"/>
      <c r="J3" s="335" t="s">
        <v>3</v>
      </c>
      <c r="K3" s="335"/>
      <c r="L3" s="335"/>
      <c r="M3" s="335"/>
      <c r="N3" s="10"/>
      <c r="O3" s="11"/>
      <c r="P3" s="335" t="s">
        <v>4</v>
      </c>
      <c r="Q3" s="335"/>
      <c r="R3" s="335"/>
      <c r="S3" s="335"/>
      <c r="T3" s="10"/>
      <c r="U3" s="11"/>
      <c r="V3" s="335" t="s">
        <v>5</v>
      </c>
      <c r="W3" s="335"/>
      <c r="X3" s="335"/>
      <c r="Y3" s="335"/>
      <c r="Z3" s="12"/>
      <c r="AA3" s="10"/>
      <c r="AB3" s="335" t="s">
        <v>6</v>
      </c>
      <c r="AC3" s="335"/>
      <c r="AD3" s="335"/>
      <c r="AE3" s="335"/>
      <c r="AF3" s="10"/>
      <c r="AG3" s="10"/>
      <c r="AH3" s="335" t="s">
        <v>7</v>
      </c>
      <c r="AI3" s="335"/>
      <c r="AJ3" s="335"/>
      <c r="AK3" s="335"/>
      <c r="AL3" s="10"/>
      <c r="AM3" s="11"/>
      <c r="AN3" s="335" t="s">
        <v>8</v>
      </c>
      <c r="AO3" s="335"/>
      <c r="AP3" s="335"/>
      <c r="AQ3" s="335"/>
      <c r="AR3" s="13"/>
      <c r="AS3" s="326"/>
      <c r="AT3" s="326"/>
      <c r="AU3" s="326"/>
      <c r="AV3" s="326"/>
      <c r="AW3" s="326"/>
      <c r="AX3" s="326"/>
    </row>
    <row r="4" spans="1:50" s="8" customFormat="1" ht="21" customHeight="1" thickBot="1" x14ac:dyDescent="0.25">
      <c r="A4" s="345"/>
      <c r="B4" s="346"/>
      <c r="C4" s="14"/>
      <c r="D4" s="15"/>
      <c r="E4" s="15"/>
      <c r="F4" s="16"/>
      <c r="G4" s="15"/>
      <c r="H4" s="15"/>
      <c r="I4" s="15"/>
      <c r="J4" s="15"/>
      <c r="K4" s="15"/>
      <c r="L4" s="16"/>
      <c r="M4" s="15"/>
      <c r="N4" s="15"/>
      <c r="O4" s="15"/>
      <c r="P4" s="15"/>
      <c r="Q4" s="15"/>
      <c r="R4" s="16"/>
      <c r="S4" s="15"/>
      <c r="T4" s="15"/>
      <c r="U4" s="15"/>
      <c r="V4" s="15"/>
      <c r="W4" s="15"/>
      <c r="X4" s="16"/>
      <c r="Y4" s="15"/>
      <c r="Z4" s="17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6"/>
      <c r="AQ4" s="15"/>
      <c r="AR4" s="18"/>
      <c r="AS4" s="326"/>
      <c r="AT4" s="326"/>
      <c r="AU4" s="326"/>
      <c r="AV4" s="326"/>
      <c r="AW4" s="326"/>
      <c r="AX4" s="326"/>
    </row>
    <row r="5" spans="1:50" s="8" customFormat="1" ht="16.5" customHeight="1" x14ac:dyDescent="0.2">
      <c r="A5" s="321" t="s">
        <v>9</v>
      </c>
      <c r="B5" s="322"/>
      <c r="C5" s="19"/>
      <c r="D5" s="11"/>
      <c r="E5" s="11"/>
      <c r="F5" s="11"/>
      <c r="G5" s="11"/>
      <c r="H5" s="20"/>
      <c r="I5" s="10"/>
      <c r="J5" s="11"/>
      <c r="K5" s="11"/>
      <c r="L5" s="11"/>
      <c r="M5" s="11"/>
      <c r="N5" s="20"/>
      <c r="O5" s="10"/>
      <c r="P5" s="11"/>
      <c r="Q5" s="11"/>
      <c r="R5" s="11"/>
      <c r="S5" s="11"/>
      <c r="T5" s="20"/>
      <c r="U5" s="10"/>
      <c r="V5" s="11"/>
      <c r="W5" s="11"/>
      <c r="X5" s="11"/>
      <c r="Y5" s="11"/>
      <c r="Z5" s="12"/>
      <c r="AA5" s="10"/>
      <c r="AB5" s="11"/>
      <c r="AC5" s="11"/>
      <c r="AD5" s="11"/>
      <c r="AE5" s="11"/>
      <c r="AF5" s="20"/>
      <c r="AG5" s="10"/>
      <c r="AH5" s="10"/>
      <c r="AI5" s="10"/>
      <c r="AJ5" s="10"/>
      <c r="AK5" s="10"/>
      <c r="AL5" s="21"/>
      <c r="AM5" s="10"/>
      <c r="AN5" s="11"/>
      <c r="AO5" s="11"/>
      <c r="AP5" s="11"/>
      <c r="AQ5" s="11"/>
      <c r="AR5" s="13"/>
      <c r="AS5" s="226"/>
      <c r="AT5" s="226"/>
      <c r="AU5" s="226"/>
      <c r="AV5" s="227"/>
      <c r="AW5" s="281"/>
      <c r="AX5" s="281"/>
    </row>
    <row r="6" spans="1:50" s="8" customFormat="1" ht="12.75" customHeight="1" x14ac:dyDescent="0.2">
      <c r="A6" s="323"/>
      <c r="B6" s="322"/>
      <c r="C6" s="19"/>
      <c r="D6" s="327"/>
      <c r="E6" s="327"/>
      <c r="F6" s="327"/>
      <c r="G6" s="327"/>
      <c r="H6" s="20"/>
      <c r="I6" s="10"/>
      <c r="J6" s="327"/>
      <c r="K6" s="327"/>
      <c r="L6" s="327"/>
      <c r="M6" s="327"/>
      <c r="N6" s="20"/>
      <c r="O6" s="10"/>
      <c r="P6" s="328"/>
      <c r="Q6" s="328"/>
      <c r="R6" s="328"/>
      <c r="S6" s="328"/>
      <c r="T6" s="20"/>
      <c r="U6" s="10"/>
      <c r="Z6" s="12"/>
      <c r="AA6" s="10"/>
      <c r="AF6" s="20"/>
      <c r="AG6" s="10"/>
      <c r="AL6" s="21"/>
      <c r="AM6" s="10"/>
      <c r="AN6" s="327"/>
      <c r="AO6" s="327"/>
      <c r="AP6" s="327"/>
      <c r="AQ6" s="327"/>
      <c r="AR6" s="13"/>
      <c r="AS6" s="226"/>
      <c r="AT6" s="226"/>
      <c r="AU6" s="226"/>
      <c r="AV6" s="281"/>
      <c r="AW6" s="281"/>
      <c r="AX6" s="281"/>
    </row>
    <row r="7" spans="1:50" s="27" customFormat="1" ht="47.25" customHeight="1" x14ac:dyDescent="0.2">
      <c r="A7" s="323"/>
      <c r="B7" s="322"/>
      <c r="C7" s="22"/>
      <c r="D7" s="304" t="s">
        <v>10</v>
      </c>
      <c r="E7" s="304"/>
      <c r="F7" s="304"/>
      <c r="G7" s="304"/>
      <c r="H7" s="23"/>
      <c r="I7" s="24"/>
      <c r="J7" s="269" t="s">
        <v>11</v>
      </c>
      <c r="K7" s="270"/>
      <c r="L7" s="270"/>
      <c r="M7" s="271"/>
      <c r="N7" s="23"/>
      <c r="O7" s="24"/>
      <c r="P7" s="285" t="s">
        <v>12</v>
      </c>
      <c r="Q7" s="285"/>
      <c r="R7" s="285"/>
      <c r="S7" s="285"/>
      <c r="T7" s="25"/>
      <c r="U7" s="26"/>
      <c r="Z7" s="28"/>
      <c r="AA7" s="26"/>
      <c r="AF7" s="25"/>
      <c r="AG7" s="26"/>
      <c r="AL7" s="29"/>
      <c r="AM7" s="26"/>
      <c r="AN7" s="316" t="s">
        <v>13</v>
      </c>
      <c r="AO7" s="317"/>
      <c r="AP7" s="317"/>
      <c r="AQ7" s="318"/>
      <c r="AR7" s="30"/>
      <c r="AS7" s="226"/>
      <c r="AT7" s="226"/>
      <c r="AU7" s="226"/>
      <c r="AV7" s="281"/>
      <c r="AW7" s="281"/>
      <c r="AX7" s="281"/>
    </row>
    <row r="8" spans="1:50" s="8" customFormat="1" x14ac:dyDescent="0.25">
      <c r="A8" s="323"/>
      <c r="B8" s="322"/>
      <c r="C8" s="19"/>
      <c r="D8" s="31" t="s">
        <v>14</v>
      </c>
      <c r="E8" s="31" t="s">
        <v>15</v>
      </c>
      <c r="F8" s="31" t="s">
        <v>16</v>
      </c>
      <c r="G8" s="31" t="s">
        <v>17</v>
      </c>
      <c r="H8" s="20"/>
      <c r="I8" s="10"/>
      <c r="J8" s="32" t="s">
        <v>14</v>
      </c>
      <c r="K8" s="32" t="s">
        <v>15</v>
      </c>
      <c r="L8" s="32" t="s">
        <v>16</v>
      </c>
      <c r="M8" s="32" t="s">
        <v>17</v>
      </c>
      <c r="N8" s="20"/>
      <c r="O8" s="10"/>
      <c r="P8" s="32" t="s">
        <v>14</v>
      </c>
      <c r="Q8" s="32" t="s">
        <v>15</v>
      </c>
      <c r="R8" s="32" t="s">
        <v>16</v>
      </c>
      <c r="S8" s="32" t="s">
        <v>17</v>
      </c>
      <c r="T8" s="20"/>
      <c r="U8" s="10"/>
      <c r="Z8" s="12"/>
      <c r="AA8" s="10"/>
      <c r="AF8" s="20"/>
      <c r="AG8" s="10"/>
      <c r="AL8" s="21"/>
      <c r="AM8" s="10"/>
      <c r="AN8" s="33" t="s">
        <v>14</v>
      </c>
      <c r="AO8" s="33" t="s">
        <v>15</v>
      </c>
      <c r="AP8" s="32" t="s">
        <v>16</v>
      </c>
      <c r="AQ8" s="32" t="s">
        <v>17</v>
      </c>
      <c r="AR8" s="13"/>
      <c r="AS8" s="226"/>
      <c r="AT8" s="226"/>
      <c r="AU8" s="226"/>
      <c r="AV8" s="281"/>
      <c r="AW8" s="281"/>
      <c r="AX8" s="281"/>
    </row>
    <row r="9" spans="1:50" s="8" customFormat="1" ht="12.75" x14ac:dyDescent="0.2">
      <c r="A9" s="323"/>
      <c r="B9" s="322"/>
      <c r="C9" s="19"/>
      <c r="D9" s="34">
        <v>0</v>
      </c>
      <c r="E9" s="34">
        <v>0</v>
      </c>
      <c r="F9" s="34">
        <v>0</v>
      </c>
      <c r="G9" s="34">
        <f>3*D9</f>
        <v>0</v>
      </c>
      <c r="H9" s="20"/>
      <c r="I9" s="10"/>
      <c r="J9" s="35">
        <v>2</v>
      </c>
      <c r="K9" s="35">
        <v>3</v>
      </c>
      <c r="L9" s="35">
        <f>+M9-K9</f>
        <v>3</v>
      </c>
      <c r="M9" s="35">
        <f>3*J9</f>
        <v>6</v>
      </c>
      <c r="N9" s="20"/>
      <c r="O9" s="10"/>
      <c r="P9" s="35">
        <v>2</v>
      </c>
      <c r="Q9" s="35">
        <v>3</v>
      </c>
      <c r="R9" s="35">
        <f>+S9-Q9</f>
        <v>3</v>
      </c>
      <c r="S9" s="35">
        <f>3*P9</f>
        <v>6</v>
      </c>
      <c r="T9" s="20"/>
      <c r="U9" s="10"/>
      <c r="Z9" s="36"/>
      <c r="AA9" s="10"/>
      <c r="AF9" s="20"/>
      <c r="AG9" s="10"/>
      <c r="AL9" s="21"/>
      <c r="AM9" s="10"/>
      <c r="AN9" s="35">
        <v>2</v>
      </c>
      <c r="AO9" s="35">
        <v>3</v>
      </c>
      <c r="AP9" s="35">
        <f>+AQ9-AO9</f>
        <v>3</v>
      </c>
      <c r="AQ9" s="35">
        <f>3*AN9</f>
        <v>6</v>
      </c>
      <c r="AR9" s="37"/>
      <c r="AS9" s="226"/>
      <c r="AT9" s="226"/>
      <c r="AU9" s="226"/>
      <c r="AV9" s="281"/>
      <c r="AW9" s="281"/>
      <c r="AX9" s="281"/>
    </row>
    <row r="10" spans="1:50" s="8" customFormat="1" ht="12.75" x14ac:dyDescent="0.2">
      <c r="A10" s="323"/>
      <c r="B10" s="322"/>
      <c r="C10" s="19"/>
      <c r="D10" s="38"/>
      <c r="E10" s="38"/>
      <c r="F10" s="38"/>
      <c r="G10" s="38"/>
      <c r="H10" s="20"/>
      <c r="I10" s="10"/>
      <c r="J10" s="39"/>
      <c r="K10" s="38"/>
      <c r="L10" s="38"/>
      <c r="M10" s="38"/>
      <c r="N10" s="20"/>
      <c r="O10" s="10"/>
      <c r="P10" s="38"/>
      <c r="Q10" s="38"/>
      <c r="R10" s="38"/>
      <c r="S10" s="38"/>
      <c r="T10" s="20"/>
      <c r="U10" s="10"/>
      <c r="V10" s="40"/>
      <c r="W10" s="40"/>
      <c r="X10" s="40"/>
      <c r="Y10" s="40"/>
      <c r="Z10" s="36"/>
      <c r="AA10" s="10"/>
      <c r="AB10" s="40"/>
      <c r="AC10" s="40"/>
      <c r="AD10" s="40"/>
      <c r="AE10" s="40"/>
      <c r="AF10" s="20"/>
      <c r="AG10" s="10"/>
      <c r="AH10" s="38"/>
      <c r="AI10" s="38"/>
      <c r="AJ10" s="38"/>
      <c r="AK10" s="38"/>
      <c r="AL10" s="21"/>
      <c r="AM10" s="10"/>
      <c r="AN10" s="40"/>
      <c r="AO10" s="40"/>
      <c r="AP10" s="40"/>
      <c r="AQ10" s="40"/>
      <c r="AR10" s="37"/>
      <c r="AS10" s="226"/>
      <c r="AT10" s="226"/>
      <c r="AU10" s="226"/>
      <c r="AV10" s="281"/>
      <c r="AW10" s="281"/>
      <c r="AX10" s="281"/>
    </row>
    <row r="11" spans="1:50" s="8" customFormat="1" ht="12.75" x14ac:dyDescent="0.2">
      <c r="A11" s="323"/>
      <c r="B11" s="322"/>
      <c r="C11" s="19"/>
      <c r="D11" s="319"/>
      <c r="E11" s="319"/>
      <c r="F11" s="319"/>
      <c r="G11" s="319"/>
      <c r="H11" s="20"/>
      <c r="I11" s="10"/>
      <c r="J11" s="320"/>
      <c r="K11" s="320"/>
      <c r="L11" s="320"/>
      <c r="M11" s="320"/>
      <c r="N11" s="20"/>
      <c r="O11" s="10"/>
      <c r="P11" s="329"/>
      <c r="Q11" s="330"/>
      <c r="R11" s="330"/>
      <c r="S11" s="331"/>
      <c r="T11" s="20"/>
      <c r="U11" s="10"/>
      <c r="V11" s="40"/>
      <c r="W11" s="40"/>
      <c r="X11" s="40"/>
      <c r="Y11" s="40"/>
      <c r="Z11" s="36"/>
      <c r="AA11" s="10"/>
      <c r="AB11" s="40"/>
      <c r="AC11" s="40"/>
      <c r="AD11" s="40"/>
      <c r="AE11" s="40"/>
      <c r="AF11" s="20"/>
      <c r="AG11" s="10"/>
      <c r="AH11" s="38"/>
      <c r="AI11" s="38"/>
      <c r="AJ11" s="38"/>
      <c r="AK11" s="38"/>
      <c r="AL11" s="21"/>
      <c r="AM11" s="10"/>
      <c r="AN11" s="40"/>
      <c r="AO11" s="40"/>
      <c r="AP11" s="40"/>
      <c r="AQ11" s="40"/>
      <c r="AR11" s="37"/>
      <c r="AS11" s="226"/>
      <c r="AT11" s="226"/>
      <c r="AU11" s="226"/>
      <c r="AV11" s="281"/>
      <c r="AW11" s="281"/>
      <c r="AX11" s="281"/>
    </row>
    <row r="12" spans="1:50" s="8" customFormat="1" ht="50.25" customHeight="1" x14ac:dyDescent="0.2">
      <c r="A12" s="323"/>
      <c r="B12" s="322"/>
      <c r="C12" s="19"/>
      <c r="D12" s="304" t="s">
        <v>18</v>
      </c>
      <c r="E12" s="304"/>
      <c r="F12" s="304"/>
      <c r="G12" s="304"/>
      <c r="H12" s="20"/>
      <c r="I12" s="10"/>
      <c r="J12" s="304" t="s">
        <v>19</v>
      </c>
      <c r="K12" s="304"/>
      <c r="L12" s="304"/>
      <c r="M12" s="304"/>
      <c r="N12" s="20"/>
      <c r="O12" s="10"/>
      <c r="P12" s="306" t="s">
        <v>20</v>
      </c>
      <c r="Q12" s="307"/>
      <c r="R12" s="307"/>
      <c r="S12" s="308"/>
      <c r="T12" s="20"/>
      <c r="U12" s="10"/>
      <c r="V12" s="40"/>
      <c r="W12" s="40"/>
      <c r="X12" s="40"/>
      <c r="Y12" s="40"/>
      <c r="Z12" s="36"/>
      <c r="AA12" s="10"/>
      <c r="AB12" s="40"/>
      <c r="AC12" s="40"/>
      <c r="AD12" s="40"/>
      <c r="AE12" s="40"/>
      <c r="AF12" s="20"/>
      <c r="AG12" s="10"/>
      <c r="AH12" s="38"/>
      <c r="AI12" s="38"/>
      <c r="AJ12" s="38"/>
      <c r="AK12" s="38"/>
      <c r="AL12" s="21"/>
      <c r="AM12" s="10"/>
      <c r="AN12" s="40"/>
      <c r="AO12" s="40"/>
      <c r="AP12" s="40"/>
      <c r="AQ12" s="40"/>
      <c r="AR12" s="37"/>
      <c r="AS12" s="226"/>
      <c r="AT12" s="226"/>
      <c r="AU12" s="226"/>
      <c r="AV12" s="281"/>
      <c r="AW12" s="281"/>
      <c r="AX12" s="281"/>
    </row>
    <row r="13" spans="1:50" s="8" customFormat="1" x14ac:dyDescent="0.25">
      <c r="A13" s="323"/>
      <c r="B13" s="322"/>
      <c r="C13" s="19"/>
      <c r="D13" s="31" t="s">
        <v>14</v>
      </c>
      <c r="E13" s="31" t="s">
        <v>15</v>
      </c>
      <c r="F13" s="31" t="s">
        <v>16</v>
      </c>
      <c r="G13" s="31" t="s">
        <v>17</v>
      </c>
      <c r="H13" s="20"/>
      <c r="I13" s="10"/>
      <c r="J13" s="31" t="s">
        <v>14</v>
      </c>
      <c r="K13" s="31" t="s">
        <v>15</v>
      </c>
      <c r="L13" s="31" t="s">
        <v>16</v>
      </c>
      <c r="M13" s="31" t="s">
        <v>17</v>
      </c>
      <c r="N13" s="20"/>
      <c r="O13" s="10"/>
      <c r="P13" s="31" t="s">
        <v>14</v>
      </c>
      <c r="Q13" s="31" t="s">
        <v>15</v>
      </c>
      <c r="R13" s="31" t="s">
        <v>16</v>
      </c>
      <c r="S13" s="31" t="s">
        <v>17</v>
      </c>
      <c r="T13" s="20"/>
      <c r="U13" s="10"/>
      <c r="V13" s="40"/>
      <c r="W13" s="40"/>
      <c r="X13" s="40"/>
      <c r="Y13" s="40"/>
      <c r="Z13" s="36"/>
      <c r="AA13" s="10"/>
      <c r="AB13" s="40"/>
      <c r="AC13" s="40"/>
      <c r="AD13" s="40"/>
      <c r="AE13" s="40"/>
      <c r="AF13" s="20"/>
      <c r="AG13" s="10"/>
      <c r="AH13" s="38"/>
      <c r="AI13" s="38"/>
      <c r="AJ13" s="38"/>
      <c r="AK13" s="38"/>
      <c r="AL13" s="21"/>
      <c r="AM13" s="10"/>
      <c r="AN13" s="40"/>
      <c r="AO13" s="40"/>
      <c r="AP13" s="40"/>
      <c r="AQ13" s="40"/>
      <c r="AR13" s="37"/>
      <c r="AS13" s="226"/>
      <c r="AT13" s="226"/>
      <c r="AU13" s="226"/>
      <c r="AV13" s="281"/>
      <c r="AW13" s="281"/>
      <c r="AX13" s="281"/>
    </row>
    <row r="14" spans="1:50" s="8" customFormat="1" ht="12.75" x14ac:dyDescent="0.2">
      <c r="A14" s="323"/>
      <c r="B14" s="322"/>
      <c r="C14" s="19"/>
      <c r="D14" s="35">
        <v>2</v>
      </c>
      <c r="E14" s="34">
        <v>3</v>
      </c>
      <c r="F14" s="34">
        <f>+G14-E14</f>
        <v>3</v>
      </c>
      <c r="G14" s="34">
        <f>3*D14</f>
        <v>6</v>
      </c>
      <c r="H14" s="20"/>
      <c r="I14" s="10"/>
      <c r="J14" s="34">
        <v>1</v>
      </c>
      <c r="K14" s="34">
        <v>2</v>
      </c>
      <c r="L14" s="34">
        <f>+M14-K14</f>
        <v>1</v>
      </c>
      <c r="M14" s="34">
        <f>3*J14</f>
        <v>3</v>
      </c>
      <c r="N14" s="20"/>
      <c r="O14" s="10"/>
      <c r="P14" s="34">
        <v>1</v>
      </c>
      <c r="Q14" s="34">
        <v>2</v>
      </c>
      <c r="R14" s="34">
        <f>+S14-Q14</f>
        <v>1</v>
      </c>
      <c r="S14" s="34">
        <f>3*P14</f>
        <v>3</v>
      </c>
      <c r="T14" s="20"/>
      <c r="U14" s="10"/>
      <c r="V14" s="40"/>
      <c r="W14" s="40"/>
      <c r="X14" s="40"/>
      <c r="Y14" s="40"/>
      <c r="Z14" s="36"/>
      <c r="AA14" s="10"/>
      <c r="AB14" s="40"/>
      <c r="AC14" s="40"/>
      <c r="AD14" s="40"/>
      <c r="AE14" s="40"/>
      <c r="AF14" s="20"/>
      <c r="AG14" s="10"/>
      <c r="AH14" s="38"/>
      <c r="AI14" s="38"/>
      <c r="AJ14" s="38"/>
      <c r="AK14" s="38"/>
      <c r="AL14" s="21"/>
      <c r="AM14" s="10"/>
      <c r="AN14" s="40"/>
      <c r="AO14" s="40"/>
      <c r="AP14" s="40"/>
      <c r="AQ14" s="40"/>
      <c r="AR14" s="37"/>
      <c r="AS14" s="226"/>
      <c r="AT14" s="226"/>
      <c r="AU14" s="226"/>
      <c r="AV14" s="281"/>
      <c r="AW14" s="281"/>
      <c r="AX14" s="281"/>
    </row>
    <row r="15" spans="1:50" s="8" customFormat="1" ht="12.75" x14ac:dyDescent="0.2">
      <c r="A15" s="323"/>
      <c r="B15" s="322"/>
      <c r="C15" s="19"/>
      <c r="D15" s="39"/>
      <c r="E15" s="38"/>
      <c r="F15" s="38"/>
      <c r="G15" s="38"/>
      <c r="H15" s="20"/>
      <c r="I15" s="10"/>
      <c r="J15" s="38"/>
      <c r="K15" s="38"/>
      <c r="L15" s="38"/>
      <c r="M15" s="38"/>
      <c r="N15" s="20"/>
      <c r="O15" s="10"/>
      <c r="P15" s="38"/>
      <c r="Q15" s="38"/>
      <c r="R15" s="38"/>
      <c r="S15" s="38"/>
      <c r="T15" s="20"/>
      <c r="U15" s="10"/>
      <c r="V15" s="40"/>
      <c r="W15" s="40"/>
      <c r="X15" s="40"/>
      <c r="Y15" s="40"/>
      <c r="Z15" s="36"/>
      <c r="AA15" s="10"/>
      <c r="AB15" s="40"/>
      <c r="AC15" s="40"/>
      <c r="AD15" s="40"/>
      <c r="AE15" s="40"/>
      <c r="AF15" s="20"/>
      <c r="AG15" s="10"/>
      <c r="AH15" s="38"/>
      <c r="AI15" s="38"/>
      <c r="AJ15" s="38"/>
      <c r="AK15" s="38"/>
      <c r="AL15" s="21"/>
      <c r="AM15" s="10"/>
      <c r="AN15" s="40"/>
      <c r="AO15" s="40"/>
      <c r="AP15" s="40"/>
      <c r="AQ15" s="40"/>
      <c r="AR15" s="37"/>
      <c r="AS15" s="226"/>
      <c r="AT15" s="226"/>
      <c r="AU15" s="226"/>
      <c r="AV15" s="281"/>
      <c r="AW15" s="281"/>
      <c r="AX15" s="281"/>
    </row>
    <row r="16" spans="1:50" s="8" customFormat="1" ht="12.75" x14ac:dyDescent="0.2">
      <c r="A16" s="323"/>
      <c r="B16" s="322"/>
      <c r="C16" s="19"/>
      <c r="D16" s="39"/>
      <c r="E16" s="38"/>
      <c r="F16" s="38"/>
      <c r="G16" s="38"/>
      <c r="H16" s="20"/>
      <c r="I16" s="10"/>
      <c r="N16" s="20"/>
      <c r="O16" s="10"/>
      <c r="P16" s="38"/>
      <c r="Q16" s="38"/>
      <c r="R16" s="38"/>
      <c r="S16" s="38"/>
      <c r="T16" s="20"/>
      <c r="U16" s="10"/>
      <c r="V16" s="40"/>
      <c r="W16" s="40"/>
      <c r="X16" s="40"/>
      <c r="Y16" s="40"/>
      <c r="Z16" s="36"/>
      <c r="AA16" s="10"/>
      <c r="AB16" s="40"/>
      <c r="AC16" s="40"/>
      <c r="AD16" s="40"/>
      <c r="AE16" s="40"/>
      <c r="AF16" s="20"/>
      <c r="AG16" s="10"/>
      <c r="AL16" s="21"/>
      <c r="AM16" s="10"/>
      <c r="AN16" s="332"/>
      <c r="AO16" s="333"/>
      <c r="AP16" s="333"/>
      <c r="AQ16" s="334"/>
      <c r="AR16" s="37"/>
      <c r="AS16" s="226"/>
      <c r="AT16" s="226"/>
      <c r="AU16" s="226"/>
      <c r="AV16" s="281"/>
      <c r="AW16" s="281"/>
      <c r="AX16" s="281"/>
    </row>
    <row r="17" spans="1:50" s="8" customFormat="1" ht="48" customHeight="1" x14ac:dyDescent="0.2">
      <c r="A17" s="323"/>
      <c r="B17" s="322"/>
      <c r="C17" s="19"/>
      <c r="H17" s="20"/>
      <c r="I17" s="10"/>
      <c r="N17" s="20"/>
      <c r="O17" s="10"/>
      <c r="P17" s="38"/>
      <c r="Q17" s="38"/>
      <c r="R17" s="38"/>
      <c r="S17" s="38"/>
      <c r="T17" s="20"/>
      <c r="U17" s="10"/>
      <c r="Z17" s="36"/>
      <c r="AA17" s="10"/>
      <c r="AB17" s="40"/>
      <c r="AC17" s="40"/>
      <c r="AD17" s="40"/>
      <c r="AE17" s="40"/>
      <c r="AF17" s="20"/>
      <c r="AG17" s="10"/>
      <c r="AL17" s="21"/>
      <c r="AM17" s="10"/>
      <c r="AN17" s="309" t="s">
        <v>21</v>
      </c>
      <c r="AO17" s="310"/>
      <c r="AP17" s="310"/>
      <c r="AQ17" s="311"/>
      <c r="AR17" s="37"/>
      <c r="AS17" s="226"/>
      <c r="AT17" s="226"/>
      <c r="AU17" s="226"/>
      <c r="AV17" s="281"/>
      <c r="AW17" s="281"/>
      <c r="AX17" s="281"/>
    </row>
    <row r="18" spans="1:50" s="8" customFormat="1" ht="19.5" customHeight="1" x14ac:dyDescent="0.25">
      <c r="A18" s="323"/>
      <c r="B18" s="322"/>
      <c r="C18" s="19"/>
      <c r="H18" s="20"/>
      <c r="I18" s="10"/>
      <c r="N18" s="20"/>
      <c r="O18" s="10"/>
      <c r="P18" s="38"/>
      <c r="Q18" s="38"/>
      <c r="R18" s="38"/>
      <c r="S18" s="38"/>
      <c r="T18" s="20"/>
      <c r="U18" s="10"/>
      <c r="Z18" s="36"/>
      <c r="AA18" s="10"/>
      <c r="AB18" s="40"/>
      <c r="AC18" s="40"/>
      <c r="AD18" s="40"/>
      <c r="AE18" s="40"/>
      <c r="AF18" s="20"/>
      <c r="AG18" s="10"/>
      <c r="AL18" s="21"/>
      <c r="AM18" s="10"/>
      <c r="AN18" s="41" t="s">
        <v>14</v>
      </c>
      <c r="AO18" s="41" t="s">
        <v>15</v>
      </c>
      <c r="AP18" s="31" t="s">
        <v>16</v>
      </c>
      <c r="AQ18" s="31" t="s">
        <v>17</v>
      </c>
      <c r="AR18" s="37"/>
      <c r="AS18" s="226"/>
      <c r="AT18" s="226"/>
      <c r="AU18" s="226"/>
      <c r="AV18" s="281"/>
      <c r="AW18" s="281"/>
      <c r="AX18" s="281"/>
    </row>
    <row r="19" spans="1:50" s="8" customFormat="1" ht="12.75" x14ac:dyDescent="0.2">
      <c r="A19" s="323"/>
      <c r="B19" s="322"/>
      <c r="C19" s="19"/>
      <c r="H19" s="20"/>
      <c r="I19" s="10"/>
      <c r="N19" s="20"/>
      <c r="O19" s="10"/>
      <c r="P19" s="38"/>
      <c r="Q19" s="38"/>
      <c r="R19" s="38"/>
      <c r="S19" s="38"/>
      <c r="T19" s="20"/>
      <c r="U19" s="10"/>
      <c r="Z19" s="36"/>
      <c r="AA19" s="10"/>
      <c r="AB19" s="40"/>
      <c r="AC19" s="40"/>
      <c r="AD19" s="40"/>
      <c r="AE19" s="40"/>
      <c r="AF19" s="20"/>
      <c r="AG19" s="10"/>
      <c r="AL19" s="21"/>
      <c r="AM19" s="10"/>
      <c r="AN19" s="42">
        <v>3</v>
      </c>
      <c r="AO19" s="42">
        <v>3</v>
      </c>
      <c r="AP19" s="34">
        <f>AQ19-AO19</f>
        <v>6</v>
      </c>
      <c r="AQ19" s="34">
        <f>AN19*3</f>
        <v>9</v>
      </c>
      <c r="AR19" s="37"/>
      <c r="AS19" s="226"/>
      <c r="AT19" s="226"/>
      <c r="AU19" s="226"/>
      <c r="AV19" s="281"/>
      <c r="AW19" s="281"/>
      <c r="AX19" s="281"/>
    </row>
    <row r="20" spans="1:50" s="8" customFormat="1" ht="12.75" x14ac:dyDescent="0.2">
      <c r="A20" s="323"/>
      <c r="B20" s="322"/>
      <c r="C20" s="19"/>
      <c r="H20" s="20"/>
      <c r="I20" s="10"/>
      <c r="N20" s="20"/>
      <c r="O20" s="10"/>
      <c r="P20" s="38"/>
      <c r="Q20" s="38"/>
      <c r="R20" s="38"/>
      <c r="S20" s="38"/>
      <c r="T20" s="20"/>
      <c r="U20" s="10"/>
      <c r="Z20" s="36"/>
      <c r="AA20" s="10"/>
      <c r="AB20" s="40"/>
      <c r="AC20" s="40"/>
      <c r="AD20" s="40"/>
      <c r="AE20" s="40"/>
      <c r="AF20" s="20"/>
      <c r="AG20" s="10"/>
      <c r="AH20" s="40"/>
      <c r="AI20" s="40"/>
      <c r="AJ20" s="40"/>
      <c r="AK20" s="40"/>
      <c r="AL20" s="21"/>
      <c r="AM20" s="10"/>
      <c r="AR20" s="37">
        <f>+D9+D14+J9+J14+P9+P14+AN9+AN19</f>
        <v>13</v>
      </c>
      <c r="AS20" s="226"/>
      <c r="AT20" s="226"/>
      <c r="AU20" s="226"/>
      <c r="AV20" s="281"/>
      <c r="AW20" s="281"/>
      <c r="AX20" s="281"/>
    </row>
    <row r="21" spans="1:50" s="8" customFormat="1" ht="8.25" customHeight="1" thickBot="1" x14ac:dyDescent="0.25">
      <c r="A21" s="324"/>
      <c r="B21" s="325"/>
      <c r="C21" s="14"/>
      <c r="D21" s="16"/>
      <c r="E21" s="16"/>
      <c r="F21" s="16"/>
      <c r="G21" s="16"/>
      <c r="H21" s="43"/>
      <c r="I21" s="15"/>
      <c r="N21" s="43"/>
      <c r="O21" s="15"/>
      <c r="P21" s="16"/>
      <c r="Q21" s="16"/>
      <c r="R21" s="16"/>
      <c r="S21" s="16"/>
      <c r="T21" s="43"/>
      <c r="U21" s="15"/>
      <c r="V21" s="16"/>
      <c r="W21" s="16"/>
      <c r="X21" s="16"/>
      <c r="Y21" s="16"/>
      <c r="Z21" s="17"/>
      <c r="AA21" s="15"/>
      <c r="AB21" s="16"/>
      <c r="AC21" s="16"/>
      <c r="AD21" s="16"/>
      <c r="AE21" s="16"/>
      <c r="AF21" s="43"/>
      <c r="AG21" s="15"/>
      <c r="AH21" s="15"/>
      <c r="AI21" s="15"/>
      <c r="AJ21" s="15"/>
      <c r="AK21" s="15"/>
      <c r="AL21" s="44"/>
      <c r="AM21" s="15"/>
      <c r="AN21" s="16"/>
      <c r="AO21" s="16"/>
      <c r="AP21" s="16"/>
      <c r="AQ21" s="16"/>
      <c r="AR21" s="18"/>
      <c r="AS21" s="226"/>
      <c r="AT21" s="226"/>
      <c r="AU21" s="226"/>
      <c r="AV21" s="281"/>
      <c r="AW21" s="281"/>
      <c r="AX21" s="281"/>
    </row>
    <row r="22" spans="1:50" s="8" customFormat="1" ht="8.25" customHeight="1" x14ac:dyDescent="0.2">
      <c r="A22" s="289" t="s">
        <v>22</v>
      </c>
      <c r="B22" s="290"/>
      <c r="C22" s="2"/>
      <c r="D22" s="4"/>
      <c r="E22" s="4"/>
      <c r="F22" s="4"/>
      <c r="G22" s="4"/>
      <c r="H22" s="45"/>
      <c r="I22" s="3"/>
      <c r="J22" s="4"/>
      <c r="K22" s="4"/>
      <c r="L22" s="4"/>
      <c r="M22" s="4"/>
      <c r="N22" s="45"/>
      <c r="O22" s="3"/>
      <c r="P22" s="4"/>
      <c r="Q22" s="4"/>
      <c r="R22" s="4"/>
      <c r="S22" s="4"/>
      <c r="T22" s="45"/>
      <c r="U22" s="3"/>
      <c r="V22" s="4"/>
      <c r="W22" s="4"/>
      <c r="X22" s="4"/>
      <c r="Y22" s="4"/>
      <c r="Z22" s="6"/>
      <c r="AA22" s="3"/>
      <c r="AB22" s="4"/>
      <c r="AC22" s="4"/>
      <c r="AD22" s="4"/>
      <c r="AE22" s="4"/>
      <c r="AF22" s="45"/>
      <c r="AG22" s="3"/>
      <c r="AH22" s="3"/>
      <c r="AI22" s="3"/>
      <c r="AJ22" s="3"/>
      <c r="AK22" s="3"/>
      <c r="AL22" s="46"/>
      <c r="AM22" s="3"/>
      <c r="AN22" s="4"/>
      <c r="AO22" s="4"/>
      <c r="AP22" s="4"/>
      <c r="AQ22" s="4"/>
      <c r="AR22" s="7"/>
      <c r="AS22" s="226"/>
      <c r="AT22" s="226"/>
      <c r="AU22" s="226"/>
      <c r="AV22" s="227"/>
      <c r="AW22" s="281"/>
      <c r="AX22" s="281"/>
    </row>
    <row r="23" spans="1:50" s="8" customFormat="1" ht="12.75" x14ac:dyDescent="0.2">
      <c r="A23" s="291"/>
      <c r="B23" s="292"/>
      <c r="C23" s="19"/>
      <c r="D23" s="301"/>
      <c r="E23" s="301"/>
      <c r="F23" s="301"/>
      <c r="G23" s="301"/>
      <c r="H23" s="20"/>
      <c r="I23" s="10"/>
      <c r="J23" s="302"/>
      <c r="K23" s="302"/>
      <c r="L23" s="302"/>
      <c r="M23" s="302"/>
      <c r="N23" s="20"/>
      <c r="O23" s="10"/>
      <c r="P23" s="303"/>
      <c r="Q23" s="303"/>
      <c r="R23" s="303"/>
      <c r="S23" s="303"/>
      <c r="T23" s="20"/>
      <c r="U23" s="10"/>
      <c r="V23" s="301"/>
      <c r="W23" s="301"/>
      <c r="X23" s="301"/>
      <c r="Y23" s="301"/>
      <c r="Z23" s="12"/>
      <c r="AA23" s="10"/>
      <c r="AB23" s="38"/>
      <c r="AC23" s="38"/>
      <c r="AD23" s="38"/>
      <c r="AE23" s="38"/>
      <c r="AF23" s="20"/>
      <c r="AG23" s="10"/>
      <c r="AH23" s="11"/>
      <c r="AI23" s="11"/>
      <c r="AJ23" s="11"/>
      <c r="AK23" s="11"/>
      <c r="AL23" s="21"/>
      <c r="AM23" s="10"/>
      <c r="AN23" s="11"/>
      <c r="AO23" s="11"/>
      <c r="AP23" s="11"/>
      <c r="AQ23" s="11"/>
      <c r="AR23" s="13"/>
      <c r="AS23" s="226"/>
      <c r="AT23" s="226"/>
      <c r="AU23" s="226"/>
      <c r="AV23" s="281"/>
      <c r="AW23" s="281"/>
      <c r="AX23" s="281"/>
    </row>
    <row r="24" spans="1:50" s="27" customFormat="1" ht="39.950000000000003" customHeight="1" x14ac:dyDescent="0.25">
      <c r="A24" s="291"/>
      <c r="B24" s="292"/>
      <c r="C24" s="22"/>
      <c r="D24" s="304" t="s">
        <v>23</v>
      </c>
      <c r="E24" s="304"/>
      <c r="F24" s="304"/>
      <c r="G24" s="304"/>
      <c r="H24" s="23"/>
      <c r="I24" s="24"/>
      <c r="J24" s="304" t="s">
        <v>24</v>
      </c>
      <c r="K24" s="304"/>
      <c r="L24" s="304"/>
      <c r="M24" s="304"/>
      <c r="N24" s="23"/>
      <c r="O24" s="24"/>
      <c r="P24" s="304" t="s">
        <v>25</v>
      </c>
      <c r="Q24" s="304"/>
      <c r="R24" s="304"/>
      <c r="S24" s="304"/>
      <c r="T24" s="23"/>
      <c r="U24" s="24"/>
      <c r="V24" s="305" t="s">
        <v>26</v>
      </c>
      <c r="W24" s="305"/>
      <c r="X24" s="305"/>
      <c r="Y24" s="305"/>
      <c r="Z24" s="47"/>
      <c r="AA24" s="24"/>
      <c r="AB24" s="38"/>
      <c r="AC24" s="38"/>
      <c r="AD24" s="38"/>
      <c r="AE24" s="38"/>
      <c r="AF24" s="48"/>
      <c r="AG24" s="49"/>
      <c r="AH24" s="26"/>
      <c r="AI24" s="26"/>
      <c r="AJ24" s="26"/>
      <c r="AK24" s="26"/>
      <c r="AL24" s="50"/>
      <c r="AM24" s="24"/>
      <c r="AN24" s="26"/>
      <c r="AO24" s="26"/>
      <c r="AP24" s="26"/>
      <c r="AQ24" s="26"/>
      <c r="AR24" s="51"/>
      <c r="AS24" s="226"/>
      <c r="AT24" s="226"/>
      <c r="AU24" s="226"/>
      <c r="AV24" s="281"/>
      <c r="AW24" s="281"/>
      <c r="AX24" s="281"/>
    </row>
    <row r="25" spans="1:50" s="8" customFormat="1" ht="13.5" customHeight="1" x14ac:dyDescent="0.25">
      <c r="A25" s="291"/>
      <c r="B25" s="292"/>
      <c r="C25" s="19"/>
      <c r="D25" s="31" t="s">
        <v>14</v>
      </c>
      <c r="E25" s="31" t="s">
        <v>15</v>
      </c>
      <c r="F25" s="31" t="s">
        <v>16</v>
      </c>
      <c r="G25" s="31" t="s">
        <v>17</v>
      </c>
      <c r="H25" s="20"/>
      <c r="I25" s="10"/>
      <c r="J25" s="31" t="s">
        <v>14</v>
      </c>
      <c r="K25" s="31" t="s">
        <v>15</v>
      </c>
      <c r="L25" s="31" t="s">
        <v>16</v>
      </c>
      <c r="M25" s="31" t="s">
        <v>17</v>
      </c>
      <c r="N25" s="20"/>
      <c r="O25" s="10"/>
      <c r="P25" s="31" t="s">
        <v>14</v>
      </c>
      <c r="Q25" s="31" t="s">
        <v>15</v>
      </c>
      <c r="R25" s="31" t="s">
        <v>16</v>
      </c>
      <c r="S25" s="31" t="s">
        <v>17</v>
      </c>
      <c r="T25" s="20"/>
      <c r="U25" s="10"/>
      <c r="V25" s="31" t="s">
        <v>14</v>
      </c>
      <c r="W25" s="31" t="s">
        <v>15</v>
      </c>
      <c r="X25" s="31" t="s">
        <v>16</v>
      </c>
      <c r="Y25" s="31" t="s">
        <v>17</v>
      </c>
      <c r="Z25" s="12"/>
      <c r="AA25" s="10"/>
      <c r="AB25" s="38"/>
      <c r="AC25" s="38"/>
      <c r="AD25" s="38"/>
      <c r="AE25" s="38"/>
      <c r="AF25" s="20"/>
      <c r="AG25" s="10"/>
      <c r="AH25" s="11"/>
      <c r="AI25" s="11"/>
      <c r="AJ25" s="11"/>
      <c r="AK25" s="11"/>
      <c r="AL25" s="21"/>
      <c r="AM25" s="10"/>
      <c r="AN25" s="11"/>
      <c r="AO25" s="11"/>
      <c r="AP25" s="11"/>
      <c r="AQ25" s="11"/>
      <c r="AR25" s="13"/>
      <c r="AS25" s="226"/>
      <c r="AT25" s="226"/>
      <c r="AU25" s="226"/>
      <c r="AV25" s="281"/>
      <c r="AW25" s="281"/>
      <c r="AX25" s="281"/>
    </row>
    <row r="26" spans="1:50" s="8" customFormat="1" ht="12.75" x14ac:dyDescent="0.2">
      <c r="A26" s="291"/>
      <c r="B26" s="292"/>
      <c r="C26" s="19"/>
      <c r="D26" s="34">
        <v>3</v>
      </c>
      <c r="E26" s="34">
        <v>4</v>
      </c>
      <c r="F26" s="34">
        <f>+G26-E26</f>
        <v>5</v>
      </c>
      <c r="G26" s="34">
        <f>3*D26</f>
        <v>9</v>
      </c>
      <c r="H26" s="20"/>
      <c r="I26" s="10"/>
      <c r="J26" s="34">
        <v>3</v>
      </c>
      <c r="K26" s="34">
        <v>4</v>
      </c>
      <c r="L26" s="34">
        <f>+M26-K26</f>
        <v>5</v>
      </c>
      <c r="M26" s="34">
        <f>3*J26</f>
        <v>9</v>
      </c>
      <c r="N26" s="20"/>
      <c r="O26" s="10"/>
      <c r="P26" s="34">
        <v>3</v>
      </c>
      <c r="Q26" s="34">
        <v>3</v>
      </c>
      <c r="R26" s="34">
        <f>+S26-Q26</f>
        <v>6</v>
      </c>
      <c r="S26" s="34">
        <f>3*P26</f>
        <v>9</v>
      </c>
      <c r="T26" s="20"/>
      <c r="U26" s="10"/>
      <c r="V26" s="34">
        <v>3</v>
      </c>
      <c r="W26" s="34">
        <v>4</v>
      </c>
      <c r="X26" s="34">
        <f>+Y26-W26</f>
        <v>5</v>
      </c>
      <c r="Y26" s="34">
        <f>3*V26</f>
        <v>9</v>
      </c>
      <c r="Z26" s="36"/>
      <c r="AA26" s="10"/>
      <c r="AB26" s="38"/>
      <c r="AC26" s="38"/>
      <c r="AD26" s="38"/>
      <c r="AE26" s="38"/>
      <c r="AF26" s="20"/>
      <c r="AG26" s="10"/>
      <c r="AH26" s="11"/>
      <c r="AI26" s="11"/>
      <c r="AJ26" s="11"/>
      <c r="AK26" s="11"/>
      <c r="AL26" s="21"/>
      <c r="AM26" s="10"/>
      <c r="AN26" s="11"/>
      <c r="AO26" s="11"/>
      <c r="AP26" s="11"/>
      <c r="AQ26" s="11"/>
      <c r="AR26" s="37"/>
      <c r="AS26" s="226"/>
      <c r="AT26" s="226"/>
      <c r="AU26" s="226"/>
      <c r="AV26" s="281"/>
      <c r="AW26" s="281"/>
      <c r="AX26" s="281"/>
    </row>
    <row r="27" spans="1:50" s="8" customFormat="1" ht="6" customHeight="1" x14ac:dyDescent="0.2">
      <c r="A27" s="291"/>
      <c r="B27" s="292"/>
      <c r="C27" s="19"/>
      <c r="D27" s="38"/>
      <c r="E27" s="38"/>
      <c r="F27" s="38"/>
      <c r="G27" s="38"/>
      <c r="H27" s="20"/>
      <c r="I27" s="10"/>
      <c r="J27" s="11"/>
      <c r="K27" s="11"/>
      <c r="L27" s="11"/>
      <c r="M27" s="11"/>
      <c r="N27" s="20"/>
      <c r="O27" s="10"/>
      <c r="P27" s="38"/>
      <c r="Q27" s="38"/>
      <c r="R27" s="38"/>
      <c r="S27" s="38"/>
      <c r="T27" s="20"/>
      <c r="U27" s="10"/>
      <c r="V27" s="38"/>
      <c r="W27" s="38"/>
      <c r="X27" s="38"/>
      <c r="Y27" s="38"/>
      <c r="Z27" s="12"/>
      <c r="AA27" s="10"/>
      <c r="AB27" s="38"/>
      <c r="AC27" s="38"/>
      <c r="AD27" s="38"/>
      <c r="AE27" s="38"/>
      <c r="AF27" s="20"/>
      <c r="AG27" s="10"/>
      <c r="AH27" s="10"/>
      <c r="AI27" s="10"/>
      <c r="AJ27" s="10"/>
      <c r="AK27" s="10"/>
      <c r="AL27" s="21"/>
      <c r="AM27" s="10"/>
      <c r="AN27" s="38"/>
      <c r="AO27" s="38"/>
      <c r="AP27" s="38"/>
      <c r="AQ27" s="38"/>
      <c r="AR27" s="13"/>
      <c r="AS27" s="226"/>
      <c r="AT27" s="226"/>
      <c r="AU27" s="226"/>
      <c r="AV27" s="281"/>
      <c r="AW27" s="281"/>
      <c r="AX27" s="281"/>
    </row>
    <row r="28" spans="1:50" s="8" customFormat="1" ht="7.5" customHeight="1" x14ac:dyDescent="0.2">
      <c r="A28" s="291"/>
      <c r="B28" s="292"/>
      <c r="C28" s="19"/>
      <c r="D28" s="11"/>
      <c r="E28" s="54"/>
      <c r="F28" s="11"/>
      <c r="G28" s="11"/>
      <c r="H28" s="20"/>
      <c r="I28" s="10"/>
      <c r="J28" s="11"/>
      <c r="K28" s="11"/>
      <c r="L28" s="11"/>
      <c r="M28" s="11"/>
      <c r="N28" s="20"/>
      <c r="O28" s="10"/>
      <c r="P28" s="11"/>
      <c r="Q28" s="11"/>
      <c r="R28" s="11"/>
      <c r="S28" s="11"/>
      <c r="T28" s="20"/>
      <c r="U28" s="10"/>
      <c r="V28" s="11"/>
      <c r="W28" s="11"/>
      <c r="X28" s="11"/>
      <c r="Y28" s="11"/>
      <c r="Z28" s="12"/>
      <c r="AA28" s="10"/>
      <c r="AB28" s="11"/>
      <c r="AC28" s="11"/>
      <c r="AD28" s="11"/>
      <c r="AE28" s="11"/>
      <c r="AF28" s="20"/>
      <c r="AG28" s="10"/>
      <c r="AH28" s="10"/>
      <c r="AI28" s="10"/>
      <c r="AJ28" s="10"/>
      <c r="AK28" s="10"/>
      <c r="AL28" s="21"/>
      <c r="AM28" s="10"/>
      <c r="AN28" s="217"/>
      <c r="AO28" s="217"/>
      <c r="AP28" s="217"/>
      <c r="AQ28" s="217"/>
      <c r="AR28" s="13"/>
      <c r="AS28" s="226"/>
      <c r="AT28" s="226"/>
      <c r="AU28" s="226"/>
      <c r="AV28" s="281"/>
      <c r="AW28" s="281"/>
      <c r="AX28" s="281"/>
    </row>
    <row r="29" spans="1:50" s="8" customFormat="1" ht="12.75" customHeight="1" x14ac:dyDescent="0.2">
      <c r="A29" s="291"/>
      <c r="B29" s="292"/>
      <c r="C29" s="19"/>
      <c r="D29" s="313"/>
      <c r="E29" s="313"/>
      <c r="F29" s="313"/>
      <c r="G29" s="313"/>
      <c r="H29" s="20"/>
      <c r="I29" s="10"/>
      <c r="J29" s="11"/>
      <c r="K29" s="11"/>
      <c r="L29" s="11"/>
      <c r="M29" s="11"/>
      <c r="N29" s="20"/>
      <c r="O29" s="10"/>
      <c r="P29" s="301"/>
      <c r="Q29" s="301"/>
      <c r="R29" s="301"/>
      <c r="S29" s="301"/>
      <c r="T29" s="20"/>
      <c r="U29" s="10"/>
      <c r="Z29" s="12"/>
      <c r="AA29" s="10"/>
      <c r="AF29" s="20"/>
      <c r="AG29" s="10"/>
      <c r="AH29" s="217"/>
      <c r="AI29" s="217"/>
      <c r="AJ29" s="217"/>
      <c r="AK29" s="217"/>
      <c r="AL29" s="21"/>
      <c r="AM29" s="10"/>
      <c r="AN29" s="221"/>
      <c r="AO29" s="221"/>
      <c r="AP29" s="221"/>
      <c r="AQ29" s="221"/>
      <c r="AR29" s="13"/>
      <c r="AS29" s="226"/>
      <c r="AT29" s="226"/>
      <c r="AU29" s="226"/>
      <c r="AV29" s="281"/>
      <c r="AW29" s="281"/>
      <c r="AX29" s="281"/>
    </row>
    <row r="30" spans="1:50" s="27" customFormat="1" ht="39.950000000000003" customHeight="1" x14ac:dyDescent="0.25">
      <c r="A30" s="291"/>
      <c r="B30" s="292"/>
      <c r="C30" s="22"/>
      <c r="D30" s="314" t="s">
        <v>27</v>
      </c>
      <c r="E30" s="314"/>
      <c r="F30" s="314"/>
      <c r="G30" s="314"/>
      <c r="H30" s="55"/>
      <c r="I30" s="56"/>
      <c r="J30" s="26"/>
      <c r="K30" s="26"/>
      <c r="L30" s="26"/>
      <c r="M30" s="26"/>
      <c r="N30" s="55"/>
      <c r="O30" s="56"/>
      <c r="P30" s="305" t="s">
        <v>28</v>
      </c>
      <c r="Q30" s="305"/>
      <c r="R30" s="305"/>
      <c r="S30" s="305"/>
      <c r="T30" s="55"/>
      <c r="U30" s="56"/>
      <c r="Z30" s="57"/>
      <c r="AA30" s="58"/>
      <c r="AF30" s="48"/>
      <c r="AG30" s="49"/>
      <c r="AH30" s="315"/>
      <c r="AI30" s="315"/>
      <c r="AJ30" s="315"/>
      <c r="AK30" s="315"/>
      <c r="AL30" s="50"/>
      <c r="AM30" s="24"/>
      <c r="AN30" s="221"/>
      <c r="AO30" s="221"/>
      <c r="AP30" s="221"/>
      <c r="AQ30" s="221"/>
      <c r="AR30" s="59"/>
      <c r="AS30" s="226"/>
      <c r="AT30" s="226"/>
      <c r="AU30" s="226"/>
      <c r="AV30" s="281"/>
      <c r="AW30" s="281"/>
      <c r="AX30" s="281"/>
    </row>
    <row r="31" spans="1:50" s="8" customFormat="1" ht="15" x14ac:dyDescent="0.25">
      <c r="A31" s="291"/>
      <c r="B31" s="292"/>
      <c r="C31" s="19"/>
      <c r="D31" s="60" t="s">
        <v>14</v>
      </c>
      <c r="E31" s="60" t="s">
        <v>15</v>
      </c>
      <c r="F31" s="61" t="s">
        <v>16</v>
      </c>
      <c r="G31" s="61" t="s">
        <v>17</v>
      </c>
      <c r="H31" s="20"/>
      <c r="I31" s="10"/>
      <c r="J31" s="11"/>
      <c r="K31" s="11"/>
      <c r="L31" s="11"/>
      <c r="M31" s="11"/>
      <c r="N31" s="20"/>
      <c r="O31" s="10"/>
      <c r="P31" s="32" t="s">
        <v>14</v>
      </c>
      <c r="Q31" s="32" t="s">
        <v>15</v>
      </c>
      <c r="R31" s="32" t="s">
        <v>16</v>
      </c>
      <c r="S31" s="32" t="s">
        <v>17</v>
      </c>
      <c r="T31" s="20"/>
      <c r="U31" s="10"/>
      <c r="Z31" s="12"/>
      <c r="AA31" s="10"/>
      <c r="AF31" s="20"/>
      <c r="AG31" s="10"/>
      <c r="AH31" s="11"/>
      <c r="AI31" s="11"/>
      <c r="AJ31" s="11"/>
      <c r="AK31" s="11"/>
      <c r="AL31" s="21"/>
      <c r="AM31" s="10"/>
      <c r="AN31" s="221"/>
      <c r="AO31" s="221"/>
      <c r="AP31" s="221"/>
      <c r="AQ31" s="221"/>
      <c r="AR31" s="13"/>
      <c r="AS31" s="226"/>
      <c r="AT31" s="226"/>
      <c r="AU31" s="226"/>
      <c r="AV31" s="281"/>
      <c r="AW31" s="281"/>
      <c r="AX31" s="281"/>
    </row>
    <row r="32" spans="1:50" s="8" customFormat="1" ht="15" x14ac:dyDescent="0.2">
      <c r="A32" s="291"/>
      <c r="B32" s="292"/>
      <c r="C32" s="19"/>
      <c r="D32" s="34">
        <v>3</v>
      </c>
      <c r="E32" s="34">
        <v>4</v>
      </c>
      <c r="F32" s="34">
        <f>+G32-E32</f>
        <v>5</v>
      </c>
      <c r="G32" s="34">
        <f>3*D32</f>
        <v>9</v>
      </c>
      <c r="H32" s="20"/>
      <c r="I32" s="10"/>
      <c r="J32" s="11"/>
      <c r="K32" s="11"/>
      <c r="L32" s="11"/>
      <c r="M32" s="11"/>
      <c r="N32" s="20"/>
      <c r="O32" s="10"/>
      <c r="P32" s="35">
        <v>4</v>
      </c>
      <c r="Q32" s="35">
        <v>4</v>
      </c>
      <c r="R32" s="35">
        <f>+S32-Q32</f>
        <v>8</v>
      </c>
      <c r="S32" s="35">
        <f>3*P32</f>
        <v>12</v>
      </c>
      <c r="T32" s="20"/>
      <c r="U32" s="10"/>
      <c r="Z32" s="36"/>
      <c r="AA32" s="10"/>
      <c r="AF32" s="20"/>
      <c r="AG32" s="10"/>
      <c r="AH32" s="40"/>
      <c r="AI32" s="40"/>
      <c r="AJ32" s="40"/>
      <c r="AK32" s="40"/>
      <c r="AL32" s="21"/>
      <c r="AM32" s="10"/>
      <c r="AN32" s="221"/>
      <c r="AO32" s="221"/>
      <c r="AP32" s="221"/>
      <c r="AQ32" s="221"/>
      <c r="AR32" s="37"/>
      <c r="AS32" s="226"/>
      <c r="AT32" s="226"/>
      <c r="AU32" s="226"/>
      <c r="AV32" s="281"/>
      <c r="AW32" s="281"/>
      <c r="AX32" s="281"/>
    </row>
    <row r="33" spans="1:50" s="8" customFormat="1" ht="15" x14ac:dyDescent="0.2">
      <c r="A33" s="291"/>
      <c r="B33" s="292"/>
      <c r="C33" s="19"/>
      <c r="D33" s="38"/>
      <c r="E33" s="38"/>
      <c r="F33" s="38"/>
      <c r="G33" s="38"/>
      <c r="H33" s="20"/>
      <c r="I33" s="10"/>
      <c r="J33" s="40"/>
      <c r="K33" s="40"/>
      <c r="L33" s="38"/>
      <c r="M33" s="38"/>
      <c r="N33" s="20"/>
      <c r="O33" s="10"/>
      <c r="P33" s="40"/>
      <c r="Q33" s="40"/>
      <c r="R33" s="38"/>
      <c r="S33" s="38"/>
      <c r="T33" s="20"/>
      <c r="U33" s="10"/>
      <c r="V33" s="39"/>
      <c r="W33" s="39"/>
      <c r="X33" s="39"/>
      <c r="Y33" s="39"/>
      <c r="Z33" s="36"/>
      <c r="AA33" s="10"/>
      <c r="AB33" s="11"/>
      <c r="AC33" s="11"/>
      <c r="AD33" s="11"/>
      <c r="AE33" s="11"/>
      <c r="AF33" s="20"/>
      <c r="AG33" s="10"/>
      <c r="AH33" s="40"/>
      <c r="AI33" s="40"/>
      <c r="AJ33" s="40"/>
      <c r="AK33" s="40"/>
      <c r="AL33" s="21"/>
      <c r="AM33" s="10"/>
      <c r="AN33" s="62"/>
      <c r="AO33" s="62"/>
      <c r="AP33" s="62"/>
      <c r="AQ33" s="62"/>
      <c r="AR33" s="37"/>
      <c r="AS33" s="226"/>
      <c r="AT33" s="226"/>
      <c r="AU33" s="226"/>
      <c r="AV33" s="281"/>
      <c r="AW33" s="281"/>
      <c r="AX33" s="281"/>
    </row>
    <row r="34" spans="1:50" s="8" customFormat="1" ht="12.75" x14ac:dyDescent="0.2">
      <c r="A34" s="291"/>
      <c r="B34" s="292"/>
      <c r="C34" s="19"/>
      <c r="D34" s="312"/>
      <c r="E34" s="312"/>
      <c r="F34" s="312"/>
      <c r="G34" s="312"/>
      <c r="H34" s="20"/>
      <c r="I34" s="10"/>
      <c r="J34" s="312"/>
      <c r="K34" s="312"/>
      <c r="L34" s="312"/>
      <c r="M34" s="312"/>
      <c r="N34" s="20"/>
      <c r="O34" s="10"/>
      <c r="P34" s="312"/>
      <c r="Q34" s="312"/>
      <c r="R34" s="312"/>
      <c r="S34" s="312"/>
      <c r="T34" s="20"/>
      <c r="U34" s="10"/>
      <c r="V34" s="301"/>
      <c r="W34" s="301"/>
      <c r="X34" s="301"/>
      <c r="Y34" s="301"/>
      <c r="Z34" s="36"/>
      <c r="AA34" s="10"/>
      <c r="AB34" s="217"/>
      <c r="AC34" s="217"/>
      <c r="AD34" s="217"/>
      <c r="AE34" s="217"/>
      <c r="AF34" s="20"/>
      <c r="AG34" s="10"/>
      <c r="AL34" s="21"/>
      <c r="AM34" s="10"/>
      <c r="AR34" s="37"/>
      <c r="AS34" s="226"/>
      <c r="AT34" s="226"/>
      <c r="AU34" s="226"/>
      <c r="AV34" s="281"/>
      <c r="AW34" s="281"/>
      <c r="AX34" s="281"/>
    </row>
    <row r="35" spans="1:50" s="8" customFormat="1" ht="41.25" customHeight="1" x14ac:dyDescent="0.2">
      <c r="A35" s="291"/>
      <c r="B35" s="292"/>
      <c r="C35" s="19"/>
      <c r="D35" s="261" t="s">
        <v>29</v>
      </c>
      <c r="E35" s="262"/>
      <c r="F35" s="262"/>
      <c r="G35" s="262"/>
      <c r="H35" s="20"/>
      <c r="I35" s="10"/>
      <c r="J35" s="295" t="s">
        <v>30</v>
      </c>
      <c r="K35" s="296"/>
      <c r="L35" s="296"/>
      <c r="M35" s="296"/>
      <c r="N35" s="20"/>
      <c r="O35" s="10"/>
      <c r="P35" s="297" t="s">
        <v>31</v>
      </c>
      <c r="Q35" s="298"/>
      <c r="R35" s="298"/>
      <c r="S35" s="298"/>
      <c r="T35" s="20"/>
      <c r="U35" s="10"/>
      <c r="V35" s="269" t="s">
        <v>32</v>
      </c>
      <c r="W35" s="299"/>
      <c r="X35" s="299"/>
      <c r="Y35" s="300"/>
      <c r="Z35" s="36"/>
      <c r="AA35" s="10"/>
      <c r="AB35" s="238"/>
      <c r="AC35" s="238"/>
      <c r="AD35" s="238"/>
      <c r="AE35" s="238"/>
      <c r="AF35" s="20"/>
      <c r="AG35" s="10"/>
      <c r="AL35" s="21"/>
      <c r="AM35" s="10"/>
      <c r="AR35" s="37"/>
      <c r="AS35" s="226"/>
      <c r="AT35" s="226"/>
      <c r="AU35" s="226"/>
      <c r="AV35" s="281"/>
      <c r="AW35" s="281"/>
      <c r="AX35" s="281"/>
    </row>
    <row r="36" spans="1:50" s="8" customFormat="1" x14ac:dyDescent="0.25">
      <c r="A36" s="291"/>
      <c r="B36" s="292"/>
      <c r="C36" s="19"/>
      <c r="D36" s="63" t="s">
        <v>14</v>
      </c>
      <c r="E36" s="64" t="s">
        <v>15</v>
      </c>
      <c r="F36" s="31" t="s">
        <v>16</v>
      </c>
      <c r="G36" s="31" t="s">
        <v>17</v>
      </c>
      <c r="H36" s="20"/>
      <c r="I36" s="10"/>
      <c r="J36" s="63" t="s">
        <v>14</v>
      </c>
      <c r="K36" s="64" t="s">
        <v>15</v>
      </c>
      <c r="L36" s="31" t="s">
        <v>16</v>
      </c>
      <c r="M36" s="31" t="s">
        <v>17</v>
      </c>
      <c r="N36" s="20"/>
      <c r="O36" s="10"/>
      <c r="P36" s="63" t="s">
        <v>14</v>
      </c>
      <c r="Q36" s="64" t="s">
        <v>15</v>
      </c>
      <c r="R36" s="31" t="s">
        <v>16</v>
      </c>
      <c r="S36" s="31" t="s">
        <v>17</v>
      </c>
      <c r="T36" s="20"/>
      <c r="U36" s="10"/>
      <c r="V36" s="32" t="s">
        <v>14</v>
      </c>
      <c r="W36" s="32" t="s">
        <v>15</v>
      </c>
      <c r="X36" s="32" t="s">
        <v>16</v>
      </c>
      <c r="Y36" s="32" t="s">
        <v>17</v>
      </c>
      <c r="Z36" s="36"/>
      <c r="AA36" s="10"/>
      <c r="AB36" s="53"/>
      <c r="AC36" s="53"/>
      <c r="AD36" s="53"/>
      <c r="AE36" s="53"/>
      <c r="AF36" s="20"/>
      <c r="AG36" s="10"/>
      <c r="AL36" s="21"/>
      <c r="AM36" s="10"/>
      <c r="AR36" s="37"/>
      <c r="AS36" s="226"/>
      <c r="AT36" s="226"/>
      <c r="AU36" s="226"/>
      <c r="AV36" s="281"/>
      <c r="AW36" s="281"/>
      <c r="AX36" s="281"/>
    </row>
    <row r="37" spans="1:50" s="8" customFormat="1" ht="12.75" x14ac:dyDescent="0.2">
      <c r="A37" s="291"/>
      <c r="B37" s="292"/>
      <c r="C37" s="19"/>
      <c r="D37" s="34">
        <v>3</v>
      </c>
      <c r="E37" s="34">
        <v>4</v>
      </c>
      <c r="F37" s="34">
        <f>+G37-E37</f>
        <v>5</v>
      </c>
      <c r="G37" s="34">
        <f>3*D37</f>
        <v>9</v>
      </c>
      <c r="H37" s="20"/>
      <c r="I37" s="10"/>
      <c r="J37" s="65">
        <v>3</v>
      </c>
      <c r="K37" s="34">
        <v>4</v>
      </c>
      <c r="L37" s="34">
        <f>+M37-K37</f>
        <v>5</v>
      </c>
      <c r="M37" s="34">
        <f>3*J37</f>
        <v>9</v>
      </c>
      <c r="N37" s="20"/>
      <c r="O37" s="10"/>
      <c r="P37" s="65">
        <v>3</v>
      </c>
      <c r="Q37" s="34">
        <v>4</v>
      </c>
      <c r="R37" s="34">
        <f>+S37-Q37</f>
        <v>5</v>
      </c>
      <c r="S37" s="34">
        <f>3*P37</f>
        <v>9</v>
      </c>
      <c r="T37" s="20"/>
      <c r="U37" s="10"/>
      <c r="V37" s="66">
        <v>4</v>
      </c>
      <c r="W37" s="66">
        <v>4</v>
      </c>
      <c r="X37" s="66">
        <f>+Y37-W37</f>
        <v>8</v>
      </c>
      <c r="Y37" s="66">
        <f>3*V37</f>
        <v>12</v>
      </c>
      <c r="Z37" s="36"/>
      <c r="AA37" s="10"/>
      <c r="AB37" s="40"/>
      <c r="AC37" s="40"/>
      <c r="AD37" s="40"/>
      <c r="AE37" s="40"/>
      <c r="AF37" s="20"/>
      <c r="AG37" s="10"/>
      <c r="AL37" s="21"/>
      <c r="AM37" s="10"/>
      <c r="AR37" s="37"/>
      <c r="AS37" s="226"/>
      <c r="AT37" s="226"/>
      <c r="AU37" s="226"/>
      <c r="AV37" s="281"/>
      <c r="AW37" s="281"/>
      <c r="AX37" s="281"/>
    </row>
    <row r="38" spans="1:50" s="8" customFormat="1" ht="15" x14ac:dyDescent="0.2">
      <c r="A38" s="291"/>
      <c r="B38" s="292"/>
      <c r="C38" s="19"/>
      <c r="D38" s="38"/>
      <c r="E38" s="38"/>
      <c r="F38" s="38"/>
      <c r="G38" s="38"/>
      <c r="H38" s="20"/>
      <c r="I38" s="10"/>
      <c r="J38" s="38"/>
      <c r="K38" s="38"/>
      <c r="L38" s="38"/>
      <c r="M38" s="38"/>
      <c r="N38" s="20"/>
      <c r="O38" s="10"/>
      <c r="P38" s="40"/>
      <c r="Q38" s="40"/>
      <c r="R38" s="38"/>
      <c r="S38" s="38"/>
      <c r="T38" s="20"/>
      <c r="U38" s="10"/>
      <c r="V38" s="38"/>
      <c r="W38" s="38"/>
      <c r="X38" s="38"/>
      <c r="Y38" s="38"/>
      <c r="Z38" s="36"/>
      <c r="AA38" s="10"/>
      <c r="AB38" s="38"/>
      <c r="AC38" s="38"/>
      <c r="AD38" s="38"/>
      <c r="AE38" s="38"/>
      <c r="AF38" s="20"/>
      <c r="AG38" s="10"/>
      <c r="AL38" s="21"/>
      <c r="AM38" s="10"/>
      <c r="AN38" s="62"/>
      <c r="AO38" s="62"/>
      <c r="AP38" s="62"/>
      <c r="AQ38" s="62"/>
      <c r="AR38" s="37"/>
      <c r="AS38" s="226"/>
      <c r="AT38" s="226"/>
      <c r="AU38" s="226"/>
      <c r="AV38" s="281"/>
      <c r="AW38" s="281"/>
      <c r="AX38" s="281"/>
    </row>
    <row r="39" spans="1:50" s="8" customFormat="1" ht="15" x14ac:dyDescent="0.2">
      <c r="A39" s="291"/>
      <c r="B39" s="292"/>
      <c r="C39" s="19"/>
      <c r="D39" s="301"/>
      <c r="E39" s="301"/>
      <c r="F39" s="301"/>
      <c r="G39" s="301"/>
      <c r="H39" s="20"/>
      <c r="I39" s="10"/>
      <c r="J39" s="301"/>
      <c r="K39" s="301"/>
      <c r="L39" s="301"/>
      <c r="M39" s="301"/>
      <c r="N39" s="20"/>
      <c r="O39" s="10"/>
      <c r="T39" s="20"/>
      <c r="U39" s="10"/>
      <c r="V39" s="301"/>
      <c r="W39" s="301"/>
      <c r="X39" s="301"/>
      <c r="Y39" s="301"/>
      <c r="Z39" s="36"/>
      <c r="AA39" s="10"/>
      <c r="AB39" s="38"/>
      <c r="AC39" s="38"/>
      <c r="AD39" s="38"/>
      <c r="AE39" s="38"/>
      <c r="AF39" s="20"/>
      <c r="AG39" s="10"/>
      <c r="AL39" s="21"/>
      <c r="AM39" s="10"/>
      <c r="AN39" s="62"/>
      <c r="AO39" s="62"/>
      <c r="AP39" s="62"/>
      <c r="AQ39" s="62"/>
      <c r="AR39" s="37"/>
      <c r="AS39" s="226"/>
      <c r="AT39" s="226"/>
      <c r="AU39" s="226"/>
      <c r="AV39" s="281"/>
      <c r="AW39" s="281"/>
      <c r="AX39" s="281"/>
    </row>
    <row r="40" spans="1:50" s="8" customFormat="1" ht="41.25" customHeight="1" x14ac:dyDescent="0.2">
      <c r="A40" s="291"/>
      <c r="B40" s="292"/>
      <c r="C40" s="19"/>
      <c r="D40" s="285" t="s">
        <v>33</v>
      </c>
      <c r="E40" s="285"/>
      <c r="F40" s="285"/>
      <c r="G40" s="285"/>
      <c r="H40" s="20"/>
      <c r="I40" s="10"/>
      <c r="J40" s="285" t="s">
        <v>34</v>
      </c>
      <c r="K40" s="285"/>
      <c r="L40" s="285"/>
      <c r="M40" s="285"/>
      <c r="N40" s="20"/>
      <c r="O40" s="10"/>
      <c r="T40" s="20"/>
      <c r="U40" s="10"/>
      <c r="V40" s="285" t="s">
        <v>35</v>
      </c>
      <c r="W40" s="285"/>
      <c r="X40" s="285"/>
      <c r="Y40" s="285"/>
      <c r="Z40" s="36"/>
      <c r="AA40" s="10"/>
      <c r="AB40" s="38"/>
      <c r="AC40" s="38"/>
      <c r="AD40" s="38"/>
      <c r="AE40" s="38"/>
      <c r="AF40" s="20"/>
      <c r="AG40" s="10"/>
      <c r="AL40" s="21"/>
      <c r="AM40" s="10"/>
      <c r="AN40" s="62"/>
      <c r="AO40" s="62"/>
      <c r="AP40" s="62"/>
      <c r="AQ40" s="62"/>
      <c r="AR40" s="37"/>
      <c r="AS40" s="226"/>
      <c r="AT40" s="226"/>
      <c r="AU40" s="226"/>
      <c r="AV40" s="281"/>
      <c r="AW40" s="281"/>
      <c r="AX40" s="281"/>
    </row>
    <row r="41" spans="1:50" s="8" customFormat="1" ht="15" x14ac:dyDescent="0.25">
      <c r="A41" s="291"/>
      <c r="B41" s="292"/>
      <c r="C41" s="19"/>
      <c r="D41" s="32" t="s">
        <v>14</v>
      </c>
      <c r="E41" s="32" t="s">
        <v>15</v>
      </c>
      <c r="F41" s="32" t="s">
        <v>16</v>
      </c>
      <c r="G41" s="32" t="s">
        <v>17</v>
      </c>
      <c r="H41" s="20"/>
      <c r="I41" s="10"/>
      <c r="J41" s="32" t="s">
        <v>14</v>
      </c>
      <c r="K41" s="32" t="s">
        <v>15</v>
      </c>
      <c r="L41" s="32" t="s">
        <v>16</v>
      </c>
      <c r="M41" s="32" t="s">
        <v>17</v>
      </c>
      <c r="N41" s="20"/>
      <c r="O41" s="10"/>
      <c r="T41" s="20"/>
      <c r="U41" s="10"/>
      <c r="V41" s="32" t="s">
        <v>14</v>
      </c>
      <c r="W41" s="32" t="s">
        <v>15</v>
      </c>
      <c r="X41" s="32" t="s">
        <v>16</v>
      </c>
      <c r="Y41" s="32" t="s">
        <v>17</v>
      </c>
      <c r="Z41" s="36"/>
      <c r="AA41" s="10"/>
      <c r="AB41" s="38"/>
      <c r="AC41" s="38"/>
      <c r="AD41" s="38"/>
      <c r="AE41" s="38"/>
      <c r="AF41" s="20"/>
      <c r="AG41" s="10"/>
      <c r="AL41" s="21"/>
      <c r="AM41" s="10"/>
      <c r="AN41" s="62"/>
      <c r="AO41" s="62"/>
      <c r="AP41" s="62"/>
      <c r="AQ41" s="62"/>
      <c r="AR41" s="37"/>
      <c r="AS41" s="226"/>
      <c r="AT41" s="226"/>
      <c r="AU41" s="226"/>
      <c r="AV41" s="281"/>
      <c r="AW41" s="281"/>
      <c r="AX41" s="281"/>
    </row>
    <row r="42" spans="1:50" s="8" customFormat="1" ht="15" x14ac:dyDescent="0.2">
      <c r="A42" s="291"/>
      <c r="B42" s="292"/>
      <c r="C42" s="19"/>
      <c r="D42" s="34">
        <v>4</v>
      </c>
      <c r="E42" s="34">
        <v>4</v>
      </c>
      <c r="F42" s="34">
        <f>+G42-E42</f>
        <v>8</v>
      </c>
      <c r="G42" s="34">
        <f>3*D42</f>
        <v>12</v>
      </c>
      <c r="H42" s="20"/>
      <c r="I42" s="10"/>
      <c r="J42" s="65">
        <v>4</v>
      </c>
      <c r="K42" s="34">
        <v>3</v>
      </c>
      <c r="L42" s="34">
        <f>+M42-K42</f>
        <v>9</v>
      </c>
      <c r="M42" s="34">
        <f>3*J42</f>
        <v>12</v>
      </c>
      <c r="N42" s="20"/>
      <c r="O42" s="10"/>
      <c r="T42" s="20"/>
      <c r="U42" s="10"/>
      <c r="V42" s="66">
        <v>4</v>
      </c>
      <c r="W42" s="66">
        <v>4</v>
      </c>
      <c r="X42" s="66">
        <f>+Y42-W42</f>
        <v>8</v>
      </c>
      <c r="Y42" s="66">
        <f>3*V42</f>
        <v>12</v>
      </c>
      <c r="Z42" s="36"/>
      <c r="AA42" s="10"/>
      <c r="AB42" s="38"/>
      <c r="AC42" s="38"/>
      <c r="AD42" s="38"/>
      <c r="AE42" s="38"/>
      <c r="AF42" s="20"/>
      <c r="AG42" s="10"/>
      <c r="AL42" s="21"/>
      <c r="AM42" s="10"/>
      <c r="AN42" s="62"/>
      <c r="AO42" s="62"/>
      <c r="AP42" s="62"/>
      <c r="AQ42" s="62"/>
      <c r="AR42" s="37"/>
      <c r="AS42" s="226"/>
      <c r="AT42" s="226"/>
      <c r="AU42" s="226"/>
      <c r="AV42" s="281"/>
      <c r="AW42" s="281"/>
      <c r="AX42" s="281"/>
    </row>
    <row r="43" spans="1:50" s="8" customFormat="1" ht="15" x14ac:dyDescent="0.2">
      <c r="A43" s="291"/>
      <c r="B43" s="292"/>
      <c r="C43" s="19"/>
      <c r="D43" s="38"/>
      <c r="E43" s="38"/>
      <c r="F43" s="38"/>
      <c r="G43" s="38"/>
      <c r="H43" s="20"/>
      <c r="I43" s="10"/>
      <c r="J43" s="38"/>
      <c r="K43" s="38"/>
      <c r="L43" s="38"/>
      <c r="M43" s="38"/>
      <c r="N43" s="20"/>
      <c r="O43" s="10"/>
      <c r="P43" s="40"/>
      <c r="Q43" s="40"/>
      <c r="R43" s="38"/>
      <c r="S43" s="38"/>
      <c r="T43" s="20"/>
      <c r="U43" s="10"/>
      <c r="V43" s="38"/>
      <c r="W43" s="38"/>
      <c r="X43" s="38"/>
      <c r="Y43" s="38"/>
      <c r="Z43" s="36"/>
      <c r="AA43" s="10"/>
      <c r="AB43" s="38"/>
      <c r="AC43" s="38"/>
      <c r="AD43" s="38"/>
      <c r="AE43" s="38"/>
      <c r="AF43" s="20"/>
      <c r="AG43" s="10"/>
      <c r="AL43" s="21"/>
      <c r="AM43" s="10"/>
      <c r="AN43" s="62"/>
      <c r="AO43" s="62"/>
      <c r="AP43" s="62"/>
      <c r="AQ43" s="62"/>
      <c r="AR43" s="37">
        <f>+D32+D37+D26+J37+P32+P37+J26+D42+J42+P26+V26+V37+V42</f>
        <v>44</v>
      </c>
      <c r="AS43" s="226"/>
      <c r="AT43" s="226"/>
      <c r="AU43" s="226"/>
      <c r="AV43" s="281"/>
      <c r="AW43" s="281"/>
      <c r="AX43" s="281"/>
    </row>
    <row r="44" spans="1:50" s="8" customFormat="1" ht="15.75" thickBot="1" x14ac:dyDescent="0.25">
      <c r="A44" s="293"/>
      <c r="B44" s="294"/>
      <c r="C44" s="14"/>
      <c r="D44" s="67"/>
      <c r="E44" s="67"/>
      <c r="F44" s="67"/>
      <c r="G44" s="67"/>
      <c r="H44" s="43"/>
      <c r="I44" s="15"/>
      <c r="J44" s="68"/>
      <c r="K44" s="68"/>
      <c r="L44" s="67"/>
      <c r="M44" s="67"/>
      <c r="N44" s="43"/>
      <c r="O44" s="15"/>
      <c r="P44" s="68"/>
      <c r="Q44" s="68"/>
      <c r="R44" s="67"/>
      <c r="S44" s="67"/>
      <c r="T44" s="43"/>
      <c r="U44" s="15"/>
      <c r="V44" s="67"/>
      <c r="W44" s="67"/>
      <c r="X44" s="67"/>
      <c r="Y44" s="67"/>
      <c r="Z44" s="69"/>
      <c r="AA44" s="15"/>
      <c r="AB44" s="16"/>
      <c r="AC44" s="16"/>
      <c r="AD44" s="16"/>
      <c r="AE44" s="16"/>
      <c r="AF44" s="43"/>
      <c r="AG44" s="15"/>
      <c r="AH44" s="68"/>
      <c r="AI44" s="68"/>
      <c r="AJ44" s="68"/>
      <c r="AK44" s="68"/>
      <c r="AL44" s="44"/>
      <c r="AM44" s="15"/>
      <c r="AN44" s="70"/>
      <c r="AO44" s="70"/>
      <c r="AP44" s="70"/>
      <c r="AQ44" s="70"/>
      <c r="AR44" s="71"/>
      <c r="AS44" s="226"/>
      <c r="AT44" s="226"/>
      <c r="AU44" s="226"/>
      <c r="AV44" s="281"/>
      <c r="AW44" s="281"/>
      <c r="AX44" s="281"/>
    </row>
    <row r="45" spans="1:50" s="8" customFormat="1" ht="15" x14ac:dyDescent="0.2">
      <c r="A45" s="275" t="s">
        <v>36</v>
      </c>
      <c r="B45" s="276"/>
      <c r="C45" s="10"/>
      <c r="D45" s="38"/>
      <c r="E45" s="38"/>
      <c r="F45" s="38"/>
      <c r="G45" s="38"/>
      <c r="H45" s="20"/>
      <c r="I45" s="10"/>
      <c r="J45" s="40"/>
      <c r="K45" s="40"/>
      <c r="L45" s="38"/>
      <c r="M45" s="38"/>
      <c r="N45" s="20"/>
      <c r="O45" s="10"/>
      <c r="P45" s="40"/>
      <c r="Q45" s="40"/>
      <c r="R45" s="38"/>
      <c r="S45" s="38"/>
      <c r="T45" s="20"/>
      <c r="U45" s="10"/>
      <c r="V45" s="38"/>
      <c r="W45" s="38"/>
      <c r="X45" s="38"/>
      <c r="Y45" s="38"/>
      <c r="Z45" s="36"/>
      <c r="AA45" s="10"/>
      <c r="AB45" s="38"/>
      <c r="AC45" s="38"/>
      <c r="AD45" s="38"/>
      <c r="AE45" s="38"/>
      <c r="AF45" s="20"/>
      <c r="AG45" s="10"/>
      <c r="AH45" s="40"/>
      <c r="AI45" s="40"/>
      <c r="AJ45" s="40"/>
      <c r="AK45" s="40"/>
      <c r="AL45" s="21"/>
      <c r="AM45" s="10"/>
      <c r="AN45" s="62"/>
      <c r="AO45" s="62"/>
      <c r="AP45" s="62"/>
      <c r="AQ45" s="62"/>
      <c r="AR45" s="37"/>
      <c r="AS45" s="226"/>
      <c r="AT45" s="226"/>
      <c r="AU45" s="226"/>
      <c r="AV45" s="281"/>
      <c r="AW45" s="281"/>
      <c r="AX45" s="281"/>
    </row>
    <row r="46" spans="1:50" s="8" customFormat="1" ht="12.75" customHeight="1" x14ac:dyDescent="0.2">
      <c r="A46" s="277"/>
      <c r="B46" s="278"/>
      <c r="C46" s="10"/>
      <c r="D46" s="236"/>
      <c r="E46" s="236"/>
      <c r="F46" s="236"/>
      <c r="G46" s="236"/>
      <c r="H46" s="20"/>
      <c r="I46" s="10"/>
      <c r="J46" s="286"/>
      <c r="K46" s="287"/>
      <c r="L46" s="287"/>
      <c r="M46" s="288"/>
      <c r="N46" s="20"/>
      <c r="O46" s="10"/>
      <c r="P46" s="286"/>
      <c r="Q46" s="287"/>
      <c r="R46" s="287"/>
      <c r="S46" s="288"/>
      <c r="T46" s="20"/>
      <c r="U46" s="10"/>
      <c r="Z46" s="12"/>
      <c r="AA46" s="10"/>
      <c r="AB46" s="258"/>
      <c r="AC46" s="259"/>
      <c r="AD46" s="259"/>
      <c r="AE46" s="260"/>
      <c r="AF46" s="20"/>
      <c r="AG46" s="10"/>
      <c r="AL46" s="21"/>
      <c r="AM46" s="10"/>
      <c r="AN46" s="258"/>
      <c r="AO46" s="259"/>
      <c r="AP46" s="259"/>
      <c r="AQ46" s="260"/>
      <c r="AR46" s="13"/>
      <c r="AS46" s="226"/>
      <c r="AT46" s="226"/>
      <c r="AU46" s="226"/>
      <c r="AV46" s="281"/>
      <c r="AW46" s="281"/>
      <c r="AX46" s="281"/>
    </row>
    <row r="47" spans="1:50" s="8" customFormat="1" ht="42" customHeight="1" x14ac:dyDescent="0.2">
      <c r="A47" s="277"/>
      <c r="B47" s="278"/>
      <c r="C47" s="10"/>
      <c r="D47" s="283"/>
      <c r="E47" s="283"/>
      <c r="F47" s="283"/>
      <c r="G47" s="283"/>
      <c r="H47" s="20"/>
      <c r="I47" s="10"/>
      <c r="J47" s="284" t="s">
        <v>37</v>
      </c>
      <c r="K47" s="284"/>
      <c r="L47" s="284"/>
      <c r="M47" s="284"/>
      <c r="N47" s="20"/>
      <c r="O47" s="10"/>
      <c r="P47" s="284" t="s">
        <v>38</v>
      </c>
      <c r="Q47" s="284"/>
      <c r="R47" s="284"/>
      <c r="S47" s="284"/>
      <c r="T47" s="20"/>
      <c r="U47" s="10"/>
      <c r="Z47" s="12"/>
      <c r="AA47" s="10"/>
      <c r="AB47" s="263" t="s">
        <v>39</v>
      </c>
      <c r="AC47" s="264"/>
      <c r="AD47" s="264"/>
      <c r="AE47" s="265"/>
      <c r="AF47" s="20"/>
      <c r="AG47" s="10"/>
      <c r="AL47" s="21"/>
      <c r="AM47" s="10"/>
      <c r="AN47" s="263" t="s">
        <v>40</v>
      </c>
      <c r="AO47" s="264"/>
      <c r="AP47" s="264"/>
      <c r="AQ47" s="265"/>
      <c r="AR47" s="13"/>
      <c r="AS47" s="226"/>
      <c r="AT47" s="226"/>
      <c r="AU47" s="226"/>
      <c r="AV47" s="281"/>
      <c r="AW47" s="281"/>
      <c r="AX47" s="281"/>
    </row>
    <row r="48" spans="1:50" s="8" customFormat="1" ht="15" customHeight="1" x14ac:dyDescent="0.25">
      <c r="A48" s="277"/>
      <c r="B48" s="278"/>
      <c r="C48" s="10"/>
      <c r="D48" s="72"/>
      <c r="E48" s="72"/>
      <c r="F48" s="72"/>
      <c r="G48" s="72"/>
      <c r="H48" s="20"/>
      <c r="I48" s="10"/>
      <c r="J48" s="41" t="s">
        <v>14</v>
      </c>
      <c r="K48" s="41" t="s">
        <v>15</v>
      </c>
      <c r="L48" s="31" t="s">
        <v>16</v>
      </c>
      <c r="M48" s="31" t="s">
        <v>17</v>
      </c>
      <c r="N48" s="20"/>
      <c r="O48" s="10"/>
      <c r="P48" s="41" t="s">
        <v>14</v>
      </c>
      <c r="Q48" s="41" t="s">
        <v>15</v>
      </c>
      <c r="R48" s="31" t="s">
        <v>16</v>
      </c>
      <c r="S48" s="31" t="s">
        <v>17</v>
      </c>
      <c r="T48" s="20"/>
      <c r="U48" s="10"/>
      <c r="Z48" s="12"/>
      <c r="AA48" s="10"/>
      <c r="AB48" s="73" t="s">
        <v>14</v>
      </c>
      <c r="AC48" s="74" t="s">
        <v>15</v>
      </c>
      <c r="AD48" s="32" t="s">
        <v>16</v>
      </c>
      <c r="AE48" s="75" t="s">
        <v>17</v>
      </c>
      <c r="AF48" s="20"/>
      <c r="AG48" s="10"/>
      <c r="AL48" s="21"/>
      <c r="AM48" s="10"/>
      <c r="AN48" s="73" t="s">
        <v>14</v>
      </c>
      <c r="AO48" s="74" t="s">
        <v>15</v>
      </c>
      <c r="AP48" s="32" t="s">
        <v>16</v>
      </c>
      <c r="AQ48" s="75" t="s">
        <v>17</v>
      </c>
      <c r="AR48" s="13"/>
      <c r="AS48" s="226"/>
      <c r="AT48" s="226"/>
      <c r="AU48" s="226"/>
      <c r="AV48" s="281"/>
      <c r="AW48" s="281"/>
      <c r="AX48" s="281"/>
    </row>
    <row r="49" spans="1:50" s="8" customFormat="1" ht="15" customHeight="1" x14ac:dyDescent="0.2">
      <c r="A49" s="277"/>
      <c r="B49" s="278"/>
      <c r="C49" s="10"/>
      <c r="D49" s="39"/>
      <c r="E49" s="39"/>
      <c r="F49" s="39"/>
      <c r="G49" s="39"/>
      <c r="H49" s="20"/>
      <c r="I49" s="10"/>
      <c r="J49" s="42">
        <v>2</v>
      </c>
      <c r="K49" s="42">
        <v>3</v>
      </c>
      <c r="L49" s="34">
        <f>+M49-K49</f>
        <v>3</v>
      </c>
      <c r="M49" s="34">
        <f>3*J49</f>
        <v>6</v>
      </c>
      <c r="N49" s="20"/>
      <c r="O49" s="10"/>
      <c r="P49" s="42">
        <v>2</v>
      </c>
      <c r="Q49" s="42">
        <v>3</v>
      </c>
      <c r="R49" s="34">
        <f>+S49-Q49</f>
        <v>3</v>
      </c>
      <c r="S49" s="34">
        <f>3*P49</f>
        <v>6</v>
      </c>
      <c r="T49" s="20"/>
      <c r="U49" s="10"/>
      <c r="Z49" s="12"/>
      <c r="AA49" s="10"/>
      <c r="AB49" s="76">
        <v>3</v>
      </c>
      <c r="AC49" s="66">
        <v>3</v>
      </c>
      <c r="AD49" s="66">
        <f>+AE49-AC49</f>
        <v>6</v>
      </c>
      <c r="AE49" s="77">
        <f>3*AB49</f>
        <v>9</v>
      </c>
      <c r="AF49" s="20"/>
      <c r="AG49" s="10"/>
      <c r="AL49" s="21"/>
      <c r="AM49" s="10"/>
      <c r="AN49" s="76">
        <v>3</v>
      </c>
      <c r="AO49" s="66">
        <v>3</v>
      </c>
      <c r="AP49" s="66">
        <f>+AQ49-AO49</f>
        <v>6</v>
      </c>
      <c r="AQ49" s="77">
        <f>3*AN49</f>
        <v>9</v>
      </c>
      <c r="AR49" s="13"/>
      <c r="AS49" s="78"/>
      <c r="AT49" s="78"/>
      <c r="AU49" s="78"/>
      <c r="AV49" s="79"/>
      <c r="AW49" s="79"/>
      <c r="AX49" s="79"/>
    </row>
    <row r="50" spans="1:50" s="8" customFormat="1" ht="15" customHeight="1" x14ac:dyDescent="0.2">
      <c r="A50" s="277"/>
      <c r="B50" s="278"/>
      <c r="C50" s="10"/>
      <c r="D50" s="38"/>
      <c r="E50" s="38"/>
      <c r="F50" s="38"/>
      <c r="G50" s="38"/>
      <c r="H50" s="20"/>
      <c r="I50" s="10"/>
      <c r="J50" s="38"/>
      <c r="K50" s="38"/>
      <c r="L50" s="38"/>
      <c r="M50" s="38"/>
      <c r="N50" s="20"/>
      <c r="O50" s="10"/>
      <c r="P50" s="38"/>
      <c r="Q50" s="38"/>
      <c r="R50" s="38"/>
      <c r="S50" s="38"/>
      <c r="T50" s="20"/>
      <c r="U50" s="10"/>
      <c r="V50" s="38"/>
      <c r="W50" s="38"/>
      <c r="X50" s="38"/>
      <c r="Y50" s="38"/>
      <c r="Z50" s="12"/>
      <c r="AA50" s="10"/>
      <c r="AB50" s="38"/>
      <c r="AC50" s="38"/>
      <c r="AD50" s="38"/>
      <c r="AE50" s="38"/>
      <c r="AF50" s="20"/>
      <c r="AG50" s="10"/>
      <c r="AH50" s="10"/>
      <c r="AI50" s="10"/>
      <c r="AJ50" s="10"/>
      <c r="AK50" s="10"/>
      <c r="AL50" s="21"/>
      <c r="AM50" s="10"/>
      <c r="AN50" s="38"/>
      <c r="AO50" s="38"/>
      <c r="AP50" s="38"/>
      <c r="AQ50" s="38"/>
      <c r="AR50" s="13"/>
      <c r="AS50" s="78"/>
      <c r="AT50" s="78"/>
      <c r="AU50" s="78"/>
      <c r="AV50" s="79"/>
      <c r="AW50" s="79"/>
      <c r="AX50" s="79"/>
    </row>
    <row r="51" spans="1:50" s="8" customFormat="1" ht="15" customHeight="1" x14ac:dyDescent="0.2">
      <c r="A51" s="277"/>
      <c r="B51" s="278"/>
      <c r="C51" s="10"/>
      <c r="D51" s="217"/>
      <c r="E51" s="217"/>
      <c r="F51" s="217"/>
      <c r="G51" s="217"/>
      <c r="H51" s="20"/>
      <c r="I51" s="10"/>
      <c r="N51" s="20"/>
      <c r="O51" s="10"/>
      <c r="P51" s="38"/>
      <c r="Q51" s="38"/>
      <c r="R51" s="38"/>
      <c r="S51" s="38"/>
      <c r="T51" s="20"/>
      <c r="U51" s="10"/>
      <c r="V51" s="259"/>
      <c r="W51" s="259"/>
      <c r="X51" s="259"/>
      <c r="Y51" s="259"/>
      <c r="Z51" s="12"/>
      <c r="AA51" s="10"/>
      <c r="AB51" s="38"/>
      <c r="AC51" s="38"/>
      <c r="AD51" s="38"/>
      <c r="AE51" s="38"/>
      <c r="AF51" s="20"/>
      <c r="AG51" s="10"/>
      <c r="AH51" s="258"/>
      <c r="AI51" s="259"/>
      <c r="AJ51" s="259"/>
      <c r="AK51" s="260"/>
      <c r="AL51" s="21"/>
      <c r="AM51" s="10"/>
      <c r="AN51" s="38"/>
      <c r="AO51" s="38"/>
      <c r="AP51" s="38"/>
      <c r="AQ51" s="38"/>
      <c r="AR51" s="13"/>
      <c r="AS51" s="78"/>
      <c r="AT51" s="78"/>
      <c r="AU51" s="78"/>
      <c r="AV51" s="79"/>
      <c r="AW51" s="79"/>
      <c r="AX51" s="79"/>
    </row>
    <row r="52" spans="1:50" s="8" customFormat="1" ht="51" customHeight="1" x14ac:dyDescent="0.2">
      <c r="A52" s="277"/>
      <c r="B52" s="278"/>
      <c r="C52" s="10"/>
      <c r="D52" s="238"/>
      <c r="E52" s="238"/>
      <c r="F52" s="238"/>
      <c r="G52" s="238"/>
      <c r="H52" s="20"/>
      <c r="I52" s="10"/>
      <c r="N52" s="20"/>
      <c r="O52" s="10"/>
      <c r="P52" s="38"/>
      <c r="Q52" s="38"/>
      <c r="R52" s="38"/>
      <c r="S52" s="38"/>
      <c r="T52" s="20"/>
      <c r="U52" s="10"/>
      <c r="V52" s="261" t="s">
        <v>41</v>
      </c>
      <c r="W52" s="262"/>
      <c r="X52" s="262"/>
      <c r="Y52" s="262"/>
      <c r="Z52" s="12"/>
      <c r="AA52" s="10"/>
      <c r="AB52" s="38"/>
      <c r="AC52" s="38"/>
      <c r="AD52" s="38"/>
      <c r="AE52" s="38"/>
      <c r="AF52" s="20"/>
      <c r="AG52" s="10"/>
      <c r="AH52" s="263" t="s">
        <v>42</v>
      </c>
      <c r="AI52" s="264"/>
      <c r="AJ52" s="264"/>
      <c r="AK52" s="265"/>
      <c r="AL52" s="21"/>
      <c r="AM52" s="10"/>
      <c r="AN52" s="38"/>
      <c r="AO52" s="38"/>
      <c r="AP52" s="38"/>
      <c r="AQ52" s="38"/>
      <c r="AR52" s="13"/>
      <c r="AS52" s="78"/>
      <c r="AT52" s="78"/>
      <c r="AU52" s="78"/>
      <c r="AV52" s="79"/>
      <c r="AW52" s="79"/>
      <c r="AX52" s="79"/>
    </row>
    <row r="53" spans="1:50" s="8" customFormat="1" ht="15" customHeight="1" x14ac:dyDescent="0.25">
      <c r="A53" s="277"/>
      <c r="B53" s="278"/>
      <c r="C53" s="10"/>
      <c r="D53" s="53"/>
      <c r="E53" s="53"/>
      <c r="F53" s="53"/>
      <c r="G53" s="53"/>
      <c r="H53" s="20"/>
      <c r="I53" s="10"/>
      <c r="N53" s="20"/>
      <c r="O53" s="10"/>
      <c r="P53" s="38"/>
      <c r="Q53" s="38"/>
      <c r="R53" s="38"/>
      <c r="S53" s="38"/>
      <c r="T53" s="20"/>
      <c r="U53" s="10"/>
      <c r="V53" s="63" t="s">
        <v>14</v>
      </c>
      <c r="W53" s="64" t="s">
        <v>15</v>
      </c>
      <c r="X53" s="31" t="s">
        <v>16</v>
      </c>
      <c r="Y53" s="31" t="s">
        <v>17</v>
      </c>
      <c r="Z53" s="12"/>
      <c r="AA53" s="10"/>
      <c r="AB53" s="38"/>
      <c r="AC53" s="38"/>
      <c r="AD53" s="38"/>
      <c r="AE53" s="38"/>
      <c r="AF53" s="20"/>
      <c r="AG53" s="10"/>
      <c r="AH53" s="73" t="s">
        <v>14</v>
      </c>
      <c r="AI53" s="74" t="s">
        <v>15</v>
      </c>
      <c r="AJ53" s="32" t="s">
        <v>16</v>
      </c>
      <c r="AK53" s="75" t="s">
        <v>17</v>
      </c>
      <c r="AL53" s="21"/>
      <c r="AM53" s="10"/>
      <c r="AN53" s="38"/>
      <c r="AO53" s="38"/>
      <c r="AP53" s="38"/>
      <c r="AQ53" s="38"/>
      <c r="AR53" s="13"/>
      <c r="AS53" s="78"/>
      <c r="AT53" s="78"/>
      <c r="AU53" s="78"/>
      <c r="AV53" s="79"/>
      <c r="AW53" s="79"/>
      <c r="AX53" s="79"/>
    </row>
    <row r="54" spans="1:50" s="8" customFormat="1" ht="15" customHeight="1" x14ac:dyDescent="0.2">
      <c r="A54" s="277"/>
      <c r="B54" s="278"/>
      <c r="C54" s="10"/>
      <c r="D54" s="40"/>
      <c r="E54" s="40"/>
      <c r="F54" s="40"/>
      <c r="G54" s="40"/>
      <c r="H54" s="20"/>
      <c r="I54" s="10"/>
      <c r="N54" s="20"/>
      <c r="O54" s="10"/>
      <c r="P54" s="38"/>
      <c r="Q54" s="38"/>
      <c r="R54" s="38"/>
      <c r="S54" s="38"/>
      <c r="T54" s="20"/>
      <c r="U54" s="10"/>
      <c r="V54" s="65">
        <v>2</v>
      </c>
      <c r="W54" s="34">
        <v>3</v>
      </c>
      <c r="X54" s="34">
        <f>+Y54-W54</f>
        <v>3</v>
      </c>
      <c r="Y54" s="34">
        <f>3*V54</f>
        <v>6</v>
      </c>
      <c r="Z54" s="12"/>
      <c r="AA54" s="10"/>
      <c r="AB54" s="38"/>
      <c r="AC54" s="38"/>
      <c r="AD54" s="38"/>
      <c r="AE54" s="38"/>
      <c r="AF54" s="20"/>
      <c r="AG54" s="10"/>
      <c r="AH54" s="76">
        <v>2</v>
      </c>
      <c r="AI54" s="66">
        <v>3</v>
      </c>
      <c r="AJ54" s="66">
        <f>+AK54-AI54</f>
        <v>3</v>
      </c>
      <c r="AK54" s="77">
        <f>3*AH54</f>
        <v>6</v>
      </c>
      <c r="AL54" s="21"/>
      <c r="AM54" s="10"/>
      <c r="AN54" s="38"/>
      <c r="AO54" s="38"/>
      <c r="AP54" s="38"/>
      <c r="AQ54" s="38"/>
      <c r="AR54" s="13"/>
      <c r="AS54" s="78"/>
      <c r="AT54" s="78"/>
      <c r="AU54" s="78"/>
      <c r="AV54" s="79"/>
      <c r="AW54" s="79"/>
      <c r="AX54" s="79"/>
    </row>
    <row r="55" spans="1:50" s="8" customFormat="1" ht="15" customHeight="1" x14ac:dyDescent="0.2">
      <c r="A55" s="277"/>
      <c r="B55" s="278"/>
      <c r="C55" s="10"/>
      <c r="D55" s="40"/>
      <c r="E55" s="40"/>
      <c r="F55" s="40"/>
      <c r="G55" s="40"/>
      <c r="H55" s="20"/>
      <c r="I55" s="10"/>
      <c r="N55" s="20"/>
      <c r="O55" s="10"/>
      <c r="P55" s="38"/>
      <c r="Q55" s="38"/>
      <c r="R55" s="38"/>
      <c r="S55" s="38"/>
      <c r="T55" s="20"/>
      <c r="U55" s="10"/>
      <c r="V55" s="38"/>
      <c r="W55" s="38"/>
      <c r="X55" s="38"/>
      <c r="Y55" s="38"/>
      <c r="Z55" s="12"/>
      <c r="AA55" s="10"/>
      <c r="AB55" s="38"/>
      <c r="AC55" s="38"/>
      <c r="AD55" s="38"/>
      <c r="AE55" s="38"/>
      <c r="AF55" s="20"/>
      <c r="AG55" s="10"/>
      <c r="AH55" s="39"/>
      <c r="AI55" s="39"/>
      <c r="AJ55" s="39"/>
      <c r="AK55" s="39"/>
      <c r="AL55" s="21"/>
      <c r="AM55" s="10"/>
      <c r="AN55" s="38"/>
      <c r="AO55" s="38"/>
      <c r="AP55" s="38"/>
      <c r="AQ55" s="38"/>
      <c r="AR55" s="13"/>
      <c r="AS55" s="78"/>
      <c r="AT55" s="78"/>
      <c r="AU55" s="78"/>
      <c r="AV55" s="79"/>
      <c r="AW55" s="79"/>
      <c r="AX55" s="79"/>
    </row>
    <row r="56" spans="1:50" s="8" customFormat="1" ht="15" customHeight="1" x14ac:dyDescent="0.2">
      <c r="A56" s="277"/>
      <c r="B56" s="278"/>
      <c r="C56" s="10"/>
      <c r="D56" s="40"/>
      <c r="E56" s="40"/>
      <c r="F56" s="40"/>
      <c r="G56" s="40"/>
      <c r="H56" s="20"/>
      <c r="I56" s="10"/>
      <c r="N56" s="20"/>
      <c r="O56" s="10"/>
      <c r="P56" s="38"/>
      <c r="Q56" s="38"/>
      <c r="R56" s="38"/>
      <c r="S56" s="38"/>
      <c r="T56" s="20"/>
      <c r="U56" s="10"/>
      <c r="V56" s="38"/>
      <c r="W56" s="38"/>
      <c r="X56" s="38"/>
      <c r="Y56" s="38"/>
      <c r="Z56" s="12"/>
      <c r="AA56" s="10"/>
      <c r="AB56" s="38"/>
      <c r="AC56" s="38"/>
      <c r="AD56" s="38"/>
      <c r="AE56" s="38"/>
      <c r="AF56" s="20"/>
      <c r="AG56" s="10"/>
      <c r="AH56" s="39"/>
      <c r="AI56" s="39"/>
      <c r="AJ56" s="39"/>
      <c r="AK56" s="39"/>
      <c r="AL56" s="21"/>
      <c r="AM56" s="10"/>
      <c r="AR56" s="13"/>
      <c r="AS56" s="78"/>
      <c r="AT56" s="78"/>
      <c r="AU56" s="78"/>
      <c r="AV56" s="79"/>
      <c r="AW56" s="79"/>
      <c r="AX56" s="79"/>
    </row>
    <row r="57" spans="1:50" s="8" customFormat="1" ht="42" customHeight="1" x14ac:dyDescent="0.2">
      <c r="A57" s="277"/>
      <c r="B57" s="278"/>
      <c r="C57" s="10"/>
      <c r="D57" s="40"/>
      <c r="E57" s="40"/>
      <c r="F57" s="40"/>
      <c r="G57" s="40"/>
      <c r="H57" s="20"/>
      <c r="I57" s="10"/>
      <c r="N57" s="20"/>
      <c r="O57" s="10"/>
      <c r="P57" s="38"/>
      <c r="Q57" s="38"/>
      <c r="R57" s="38"/>
      <c r="S57" s="38"/>
      <c r="T57" s="20"/>
      <c r="U57" s="10"/>
      <c r="V57" s="38"/>
      <c r="W57" s="38"/>
      <c r="X57" s="38"/>
      <c r="Y57" s="38"/>
      <c r="Z57" s="12"/>
      <c r="AA57" s="10"/>
      <c r="AB57" s="38"/>
      <c r="AC57" s="38"/>
      <c r="AD57" s="38"/>
      <c r="AE57" s="38"/>
      <c r="AF57" s="20"/>
      <c r="AG57" s="10"/>
      <c r="AH57" s="39"/>
      <c r="AI57" s="39"/>
      <c r="AJ57" s="39"/>
      <c r="AK57" s="39"/>
      <c r="AL57" s="21"/>
      <c r="AM57" s="10"/>
      <c r="AR57" s="13"/>
      <c r="AS57" s="78"/>
      <c r="AT57" s="78"/>
      <c r="AU57" s="78"/>
      <c r="AV57" s="79"/>
      <c r="AW57" s="79"/>
      <c r="AX57" s="79"/>
    </row>
    <row r="58" spans="1:50" s="8" customFormat="1" ht="15" customHeight="1" x14ac:dyDescent="0.2">
      <c r="A58" s="277"/>
      <c r="B58" s="278"/>
      <c r="C58" s="10"/>
      <c r="D58" s="40"/>
      <c r="E58" s="40"/>
      <c r="F58" s="40"/>
      <c r="G58" s="40"/>
      <c r="H58" s="20"/>
      <c r="I58" s="10"/>
      <c r="N58" s="20"/>
      <c r="O58" s="10"/>
      <c r="P58" s="38"/>
      <c r="Q58" s="38"/>
      <c r="R58" s="38"/>
      <c r="S58" s="38"/>
      <c r="T58" s="20"/>
      <c r="U58" s="10"/>
      <c r="V58" s="38"/>
      <c r="W58" s="38"/>
      <c r="X58" s="38"/>
      <c r="Y58" s="38"/>
      <c r="Z58" s="12"/>
      <c r="AA58" s="10"/>
      <c r="AB58" s="38"/>
      <c r="AC58" s="38"/>
      <c r="AD58" s="38"/>
      <c r="AE58" s="38"/>
      <c r="AF58" s="20"/>
      <c r="AG58" s="10"/>
      <c r="AH58" s="39"/>
      <c r="AI58" s="39"/>
      <c r="AJ58" s="39"/>
      <c r="AK58" s="39"/>
      <c r="AL58" s="21"/>
      <c r="AM58" s="10"/>
      <c r="AR58" s="13"/>
      <c r="AS58" s="78"/>
      <c r="AT58" s="78"/>
      <c r="AU58" s="78"/>
      <c r="AV58" s="79"/>
      <c r="AW58" s="79"/>
      <c r="AX58" s="79"/>
    </row>
    <row r="59" spans="1:50" s="8" customFormat="1" ht="15" customHeight="1" x14ac:dyDescent="0.2">
      <c r="A59" s="277"/>
      <c r="B59" s="278"/>
      <c r="C59" s="10"/>
      <c r="D59" s="40"/>
      <c r="E59" s="40"/>
      <c r="F59" s="40"/>
      <c r="G59" s="40"/>
      <c r="H59" s="20"/>
      <c r="I59" s="10"/>
      <c r="N59" s="20"/>
      <c r="O59" s="10"/>
      <c r="P59" s="38"/>
      <c r="Q59" s="38"/>
      <c r="R59" s="38"/>
      <c r="S59" s="38"/>
      <c r="T59" s="20"/>
      <c r="U59" s="10"/>
      <c r="V59" s="38"/>
      <c r="W59" s="38"/>
      <c r="X59" s="38"/>
      <c r="Y59" s="38"/>
      <c r="Z59" s="12"/>
      <c r="AA59" s="10"/>
      <c r="AB59" s="38"/>
      <c r="AC59" s="38"/>
      <c r="AD59" s="38"/>
      <c r="AE59" s="38"/>
      <c r="AF59" s="20"/>
      <c r="AG59" s="10"/>
      <c r="AH59" s="39"/>
      <c r="AI59" s="39"/>
      <c r="AJ59" s="39"/>
      <c r="AK59" s="39"/>
      <c r="AL59" s="21"/>
      <c r="AM59" s="10"/>
      <c r="AR59" s="13"/>
      <c r="AS59" s="78"/>
      <c r="AT59" s="78"/>
      <c r="AU59" s="78"/>
      <c r="AV59" s="79"/>
      <c r="AW59" s="79"/>
      <c r="AX59" s="79"/>
    </row>
    <row r="60" spans="1:50" s="8" customFormat="1" ht="15" customHeight="1" x14ac:dyDescent="0.2">
      <c r="A60" s="277"/>
      <c r="B60" s="278"/>
      <c r="C60" s="10"/>
      <c r="D60" s="40"/>
      <c r="E60" s="40"/>
      <c r="F60" s="40"/>
      <c r="G60" s="40"/>
      <c r="H60" s="20"/>
      <c r="I60" s="10"/>
      <c r="N60" s="20"/>
      <c r="O60" s="10"/>
      <c r="P60" s="38"/>
      <c r="Q60" s="38"/>
      <c r="R60" s="38"/>
      <c r="S60" s="38"/>
      <c r="T60" s="20"/>
      <c r="U60" s="10"/>
      <c r="V60" s="38"/>
      <c r="W60" s="38"/>
      <c r="X60" s="38"/>
      <c r="Y60" s="38"/>
      <c r="Z60" s="12"/>
      <c r="AA60" s="10"/>
      <c r="AB60" s="38"/>
      <c r="AC60" s="38"/>
      <c r="AD60" s="38"/>
      <c r="AE60" s="38"/>
      <c r="AF60" s="20"/>
      <c r="AG60" s="10"/>
      <c r="AH60" s="39"/>
      <c r="AI60" s="39"/>
      <c r="AJ60" s="39"/>
      <c r="AK60" s="39"/>
      <c r="AL60" s="21"/>
      <c r="AM60" s="10"/>
      <c r="AN60" s="38"/>
      <c r="AO60" s="38"/>
      <c r="AP60" s="38"/>
      <c r="AQ60" s="38"/>
      <c r="AR60" s="37">
        <f>+J49+P49+AB49+AN49+AH54+V54</f>
        <v>14</v>
      </c>
      <c r="AS60" s="78"/>
      <c r="AT60" s="78"/>
      <c r="AU60" s="78"/>
      <c r="AV60" s="79"/>
      <c r="AW60" s="79"/>
      <c r="AX60" s="79"/>
    </row>
    <row r="61" spans="1:50" s="8" customFormat="1" ht="18.75" thickBot="1" x14ac:dyDescent="0.25">
      <c r="A61" s="279"/>
      <c r="B61" s="280"/>
      <c r="C61" s="80"/>
      <c r="D61" s="81"/>
      <c r="E61" s="81"/>
      <c r="F61" s="81"/>
      <c r="G61" s="81"/>
      <c r="H61" s="82"/>
      <c r="I61" s="80"/>
      <c r="J61" s="81"/>
      <c r="K61" s="81"/>
      <c r="L61" s="81"/>
      <c r="M61" s="81"/>
      <c r="N61" s="82"/>
      <c r="O61" s="80"/>
      <c r="P61" s="81"/>
      <c r="Q61" s="81"/>
      <c r="R61" s="81"/>
      <c r="S61" s="81"/>
      <c r="T61" s="82"/>
      <c r="U61" s="80"/>
      <c r="V61" s="81"/>
      <c r="W61" s="81"/>
      <c r="X61" s="81"/>
      <c r="Y61" s="81"/>
      <c r="Z61" s="83"/>
      <c r="AA61" s="84"/>
      <c r="AB61" s="81"/>
      <c r="AC61" s="81"/>
      <c r="AD61" s="81"/>
      <c r="AE61" s="81"/>
      <c r="AF61" s="82"/>
      <c r="AG61" s="80"/>
      <c r="AH61" s="80"/>
      <c r="AI61" s="80"/>
      <c r="AJ61" s="80"/>
      <c r="AK61" s="80"/>
      <c r="AL61" s="85"/>
      <c r="AM61" s="80"/>
      <c r="AN61" s="81"/>
      <c r="AO61" s="81"/>
      <c r="AP61" s="81"/>
      <c r="AQ61" s="81"/>
      <c r="AR61" s="86"/>
      <c r="AS61" s="78"/>
      <c r="AT61" s="78"/>
      <c r="AU61" s="78"/>
      <c r="AV61" s="79"/>
      <c r="AW61" s="79"/>
      <c r="AX61" s="79"/>
    </row>
    <row r="62" spans="1:50" s="8" customFormat="1" ht="15" customHeight="1" x14ac:dyDescent="0.2">
      <c r="A62" s="252" t="s">
        <v>43</v>
      </c>
      <c r="B62" s="255" t="s">
        <v>44</v>
      </c>
      <c r="C62" s="19"/>
      <c r="D62" s="38"/>
      <c r="E62" s="38"/>
      <c r="F62" s="38"/>
      <c r="G62" s="38"/>
      <c r="H62" s="12"/>
      <c r="I62" s="10"/>
      <c r="J62" s="11"/>
      <c r="K62" s="11"/>
      <c r="L62" s="11"/>
      <c r="M62" s="11"/>
      <c r="N62" s="20"/>
      <c r="O62" s="10"/>
      <c r="P62" s="11"/>
      <c r="Q62" s="11"/>
      <c r="R62" s="11"/>
      <c r="S62" s="11"/>
      <c r="T62" s="20"/>
      <c r="U62" s="10"/>
      <c r="V62" s="11"/>
      <c r="W62" s="11"/>
      <c r="X62" s="11"/>
      <c r="Y62" s="11"/>
      <c r="Z62" s="12"/>
      <c r="AA62" s="10"/>
      <c r="AB62" s="11"/>
      <c r="AC62" s="11"/>
      <c r="AD62" s="11"/>
      <c r="AE62" s="11"/>
      <c r="AF62" s="20"/>
      <c r="AG62" s="10"/>
      <c r="AH62" s="10"/>
      <c r="AI62" s="10"/>
      <c r="AJ62" s="10"/>
      <c r="AK62" s="10"/>
      <c r="AL62" s="21"/>
      <c r="AM62" s="10"/>
      <c r="AN62" s="11"/>
      <c r="AO62" s="11"/>
      <c r="AP62" s="11"/>
      <c r="AQ62" s="11"/>
      <c r="AR62" s="13"/>
      <c r="AS62" s="225"/>
      <c r="AT62" s="226"/>
      <c r="AU62" s="226"/>
      <c r="AV62" s="227"/>
      <c r="AW62" s="227"/>
      <c r="AX62" s="227"/>
    </row>
    <row r="63" spans="1:50" s="8" customFormat="1" ht="12.75" customHeight="1" x14ac:dyDescent="0.2">
      <c r="A63" s="253"/>
      <c r="B63" s="256"/>
      <c r="C63" s="19"/>
      <c r="D63" s="11"/>
      <c r="E63" s="11"/>
      <c r="F63" s="11"/>
      <c r="G63" s="11"/>
      <c r="H63" s="12"/>
      <c r="I63" s="10"/>
      <c r="J63" s="11"/>
      <c r="K63" s="11"/>
      <c r="L63" s="11"/>
      <c r="M63" s="11"/>
      <c r="N63" s="20"/>
      <c r="O63" s="10"/>
      <c r="P63" s="217"/>
      <c r="Q63" s="217"/>
      <c r="R63" s="217"/>
      <c r="S63" s="217"/>
      <c r="T63" s="20"/>
      <c r="U63" s="10"/>
      <c r="V63" s="229"/>
      <c r="W63" s="230"/>
      <c r="X63" s="230"/>
      <c r="Y63" s="231"/>
      <c r="Z63" s="12"/>
      <c r="AA63" s="10"/>
      <c r="AB63" s="229"/>
      <c r="AC63" s="230"/>
      <c r="AD63" s="230"/>
      <c r="AE63" s="231"/>
      <c r="AF63" s="20"/>
      <c r="AG63" s="10"/>
      <c r="AH63" s="229"/>
      <c r="AI63" s="230"/>
      <c r="AJ63" s="230"/>
      <c r="AK63" s="231"/>
      <c r="AL63" s="21"/>
      <c r="AM63" s="10"/>
      <c r="AN63" s="11"/>
      <c r="AO63" s="11"/>
      <c r="AP63" s="11"/>
      <c r="AQ63" s="11"/>
      <c r="AR63" s="13"/>
      <c r="AS63" s="225"/>
      <c r="AT63" s="226"/>
      <c r="AU63" s="226"/>
      <c r="AV63" s="227"/>
      <c r="AW63" s="227"/>
      <c r="AX63" s="227"/>
    </row>
    <row r="64" spans="1:50" s="27" customFormat="1" ht="35.25" customHeight="1" x14ac:dyDescent="0.2">
      <c r="A64" s="253"/>
      <c r="B64" s="256"/>
      <c r="C64" s="22"/>
      <c r="D64" s="26"/>
      <c r="E64" s="26"/>
      <c r="F64" s="26"/>
      <c r="G64" s="26"/>
      <c r="H64" s="28"/>
      <c r="I64" s="26"/>
      <c r="J64" s="26"/>
      <c r="K64" s="26"/>
      <c r="L64" s="26"/>
      <c r="M64" s="26"/>
      <c r="N64" s="25"/>
      <c r="O64" s="26"/>
      <c r="P64" s="213"/>
      <c r="Q64" s="213"/>
      <c r="R64" s="213"/>
      <c r="S64" s="213"/>
      <c r="T64" s="25"/>
      <c r="U64" s="26"/>
      <c r="V64" s="266" t="s">
        <v>45</v>
      </c>
      <c r="W64" s="267"/>
      <c r="X64" s="267"/>
      <c r="Y64" s="268"/>
      <c r="Z64" s="28"/>
      <c r="AA64" s="26"/>
      <c r="AB64" s="269" t="s">
        <v>46</v>
      </c>
      <c r="AC64" s="270"/>
      <c r="AD64" s="270"/>
      <c r="AE64" s="271"/>
      <c r="AF64" s="23"/>
      <c r="AG64" s="24"/>
      <c r="AH64" s="272" t="s">
        <v>47</v>
      </c>
      <c r="AI64" s="273"/>
      <c r="AJ64" s="273"/>
      <c r="AK64" s="274"/>
      <c r="AL64" s="88"/>
      <c r="AM64" s="24"/>
      <c r="AN64" s="26"/>
      <c r="AO64" s="26"/>
      <c r="AP64" s="26"/>
      <c r="AQ64" s="26"/>
      <c r="AR64" s="51"/>
      <c r="AS64" s="225"/>
      <c r="AT64" s="226"/>
      <c r="AU64" s="226"/>
      <c r="AV64" s="227"/>
      <c r="AW64" s="227"/>
      <c r="AX64" s="227"/>
    </row>
    <row r="65" spans="1:59" s="8" customFormat="1" ht="13.5" customHeight="1" x14ac:dyDescent="0.25">
      <c r="A65" s="253"/>
      <c r="B65" s="256"/>
      <c r="C65" s="19"/>
      <c r="D65" s="11"/>
      <c r="E65" s="11"/>
      <c r="F65" s="11"/>
      <c r="G65" s="11"/>
      <c r="H65" s="12"/>
      <c r="I65" s="10"/>
      <c r="J65" s="11"/>
      <c r="K65" s="11"/>
      <c r="L65" s="11"/>
      <c r="M65" s="11"/>
      <c r="N65" s="20"/>
      <c r="O65" s="10"/>
      <c r="P65" s="53"/>
      <c r="Q65" s="53"/>
      <c r="R65" s="53"/>
      <c r="S65" s="53"/>
      <c r="T65" s="20"/>
      <c r="U65" s="10"/>
      <c r="V65" s="31" t="s">
        <v>14</v>
      </c>
      <c r="W65" s="31" t="s">
        <v>15</v>
      </c>
      <c r="X65" s="31" t="s">
        <v>16</v>
      </c>
      <c r="Y65" s="31" t="s">
        <v>17</v>
      </c>
      <c r="Z65" s="12"/>
      <c r="AA65" s="10"/>
      <c r="AB65" s="31" t="s">
        <v>14</v>
      </c>
      <c r="AC65" s="31" t="s">
        <v>15</v>
      </c>
      <c r="AD65" s="31" t="s">
        <v>16</v>
      </c>
      <c r="AE65" s="31" t="s">
        <v>17</v>
      </c>
      <c r="AF65" s="20"/>
      <c r="AG65" s="10"/>
      <c r="AH65" s="32" t="s">
        <v>14</v>
      </c>
      <c r="AI65" s="32" t="s">
        <v>15</v>
      </c>
      <c r="AJ65" s="32" t="s">
        <v>16</v>
      </c>
      <c r="AK65" s="32" t="s">
        <v>17</v>
      </c>
      <c r="AL65" s="21"/>
      <c r="AM65" s="10"/>
      <c r="AN65" s="11"/>
      <c r="AO65" s="11"/>
      <c r="AP65" s="11"/>
      <c r="AQ65" s="11"/>
      <c r="AR65" s="13"/>
      <c r="AS65" s="225"/>
      <c r="AT65" s="226"/>
      <c r="AU65" s="226"/>
      <c r="AV65" s="227"/>
      <c r="AW65" s="227"/>
      <c r="AX65" s="227"/>
    </row>
    <row r="66" spans="1:59" s="8" customFormat="1" ht="12.75" customHeight="1" x14ac:dyDescent="0.2">
      <c r="A66" s="253"/>
      <c r="B66" s="256"/>
      <c r="C66" s="19"/>
      <c r="D66" s="11"/>
      <c r="E66" s="11"/>
      <c r="F66" s="11"/>
      <c r="G66" s="11"/>
      <c r="H66" s="12"/>
      <c r="I66" s="10"/>
      <c r="J66" s="11"/>
      <c r="K66" s="11"/>
      <c r="L66" s="11"/>
      <c r="M66" s="11"/>
      <c r="N66" s="20"/>
      <c r="O66" s="10"/>
      <c r="P66" s="40"/>
      <c r="Q66" s="40"/>
      <c r="R66" s="40"/>
      <c r="S66" s="40"/>
      <c r="T66" s="20"/>
      <c r="U66" s="10"/>
      <c r="V66" s="34">
        <v>2</v>
      </c>
      <c r="W66" s="34">
        <v>2</v>
      </c>
      <c r="X66" s="34">
        <f>+Y66-W66</f>
        <v>4</v>
      </c>
      <c r="Y66" s="34">
        <f>V66*3</f>
        <v>6</v>
      </c>
      <c r="Z66" s="36"/>
      <c r="AA66" s="10"/>
      <c r="AB66" s="34">
        <v>2</v>
      </c>
      <c r="AC66" s="34">
        <v>2</v>
      </c>
      <c r="AD66" s="34">
        <f>+AE66-AC66</f>
        <v>4</v>
      </c>
      <c r="AE66" s="34">
        <f>3*AB66</f>
        <v>6</v>
      </c>
      <c r="AF66" s="20"/>
      <c r="AG66" s="10"/>
      <c r="AH66" s="34">
        <v>3</v>
      </c>
      <c r="AI66" s="34">
        <v>2</v>
      </c>
      <c r="AJ66" s="34">
        <f>+AK66-AI66</f>
        <v>7</v>
      </c>
      <c r="AK66" s="34">
        <f>3*AH66</f>
        <v>9</v>
      </c>
      <c r="AL66" s="21"/>
      <c r="AM66" s="10"/>
      <c r="AN66" s="11"/>
      <c r="AO66" s="11"/>
      <c r="AP66" s="11"/>
      <c r="AQ66" s="11"/>
      <c r="AR66" s="37"/>
      <c r="AS66" s="225"/>
      <c r="AT66" s="226"/>
      <c r="AU66" s="226"/>
      <c r="AV66" s="227"/>
      <c r="AW66" s="227"/>
      <c r="AX66" s="227"/>
    </row>
    <row r="67" spans="1:59" s="8" customFormat="1" ht="20.25" customHeight="1" x14ac:dyDescent="0.2">
      <c r="A67" s="253"/>
      <c r="B67" s="257"/>
      <c r="C67" s="87"/>
      <c r="D67" s="239"/>
      <c r="E67" s="239"/>
      <c r="F67" s="239"/>
      <c r="G67" s="239"/>
      <c r="H67" s="83"/>
      <c r="I67" s="80"/>
      <c r="J67" s="89"/>
      <c r="K67" s="89"/>
      <c r="L67" s="89"/>
      <c r="M67" s="89"/>
      <c r="N67" s="82"/>
      <c r="O67" s="80"/>
      <c r="P67" s="89"/>
      <c r="Q67" s="89"/>
      <c r="R67" s="89"/>
      <c r="S67" s="89"/>
      <c r="T67" s="82"/>
      <c r="U67" s="80"/>
      <c r="V67" s="89"/>
      <c r="W67" s="89"/>
      <c r="X67" s="89"/>
      <c r="Y67" s="89"/>
      <c r="Z67" s="83"/>
      <c r="AA67" s="80"/>
      <c r="AB67" s="89"/>
      <c r="AC67" s="89"/>
      <c r="AD67" s="89"/>
      <c r="AE67" s="89"/>
      <c r="AF67" s="82"/>
      <c r="AG67" s="80"/>
      <c r="AH67" s="80"/>
      <c r="AI67" s="80"/>
      <c r="AJ67" s="80"/>
      <c r="AK67" s="80"/>
      <c r="AL67" s="85"/>
      <c r="AM67" s="80"/>
      <c r="AN67" s="89"/>
      <c r="AO67" s="89"/>
      <c r="AP67" s="89"/>
      <c r="AQ67" s="89"/>
      <c r="AR67" s="86"/>
      <c r="AS67" s="225"/>
      <c r="AT67" s="226"/>
      <c r="AU67" s="226"/>
      <c r="AV67" s="227"/>
      <c r="AW67" s="227"/>
      <c r="AX67" s="227"/>
    </row>
    <row r="68" spans="1:59" s="8" customFormat="1" ht="12.75" customHeight="1" x14ac:dyDescent="0.2">
      <c r="A68" s="253"/>
      <c r="B68" s="240" t="s">
        <v>48</v>
      </c>
      <c r="C68" s="90"/>
      <c r="D68" s="282"/>
      <c r="E68" s="282"/>
      <c r="F68" s="282"/>
      <c r="G68" s="282"/>
      <c r="H68" s="91"/>
      <c r="I68" s="92"/>
      <c r="J68" s="93"/>
      <c r="K68" s="93"/>
      <c r="L68" s="93"/>
      <c r="M68" s="93"/>
      <c r="N68" s="91"/>
      <c r="O68" s="92"/>
      <c r="P68" s="93"/>
      <c r="Q68" s="93"/>
      <c r="R68" s="93"/>
      <c r="S68" s="93"/>
      <c r="T68" s="91"/>
      <c r="U68" s="92"/>
      <c r="V68" s="93"/>
      <c r="W68" s="93"/>
      <c r="X68" s="93"/>
      <c r="Y68" s="93"/>
      <c r="Z68" s="94"/>
      <c r="AA68" s="92"/>
      <c r="AB68" s="93"/>
      <c r="AC68" s="93"/>
      <c r="AD68" s="93"/>
      <c r="AE68" s="93"/>
      <c r="AF68" s="91"/>
      <c r="AG68" s="92"/>
      <c r="AH68" s="92"/>
      <c r="AI68" s="92"/>
      <c r="AJ68" s="92"/>
      <c r="AK68" s="92"/>
      <c r="AL68" s="95"/>
      <c r="AM68" s="92"/>
      <c r="AN68" s="93"/>
      <c r="AO68" s="93"/>
      <c r="AP68" s="93"/>
      <c r="AQ68" s="93"/>
      <c r="AR68" s="96"/>
      <c r="AS68" s="225"/>
      <c r="AT68" s="226"/>
      <c r="AU68" s="226"/>
      <c r="AV68" s="227"/>
      <c r="AW68" s="227"/>
      <c r="AX68" s="227"/>
    </row>
    <row r="69" spans="1:59" s="8" customFormat="1" ht="13.5" customHeight="1" x14ac:dyDescent="0.25">
      <c r="A69" s="253"/>
      <c r="B69" s="233"/>
      <c r="C69" s="19"/>
      <c r="D69" s="53"/>
      <c r="E69" s="53"/>
      <c r="F69" s="53"/>
      <c r="G69" s="53"/>
      <c r="H69" s="20"/>
      <c r="I69" s="10"/>
      <c r="J69" s="236"/>
      <c r="K69" s="236"/>
      <c r="L69" s="236"/>
      <c r="M69" s="236"/>
      <c r="N69" s="20"/>
      <c r="O69" s="10"/>
      <c r="P69" s="236"/>
      <c r="Q69" s="236"/>
      <c r="R69" s="236"/>
      <c r="S69" s="236"/>
      <c r="T69" s="20"/>
      <c r="U69" s="10"/>
      <c r="V69" s="217"/>
      <c r="W69" s="217"/>
      <c r="X69" s="217"/>
      <c r="Y69" s="217"/>
      <c r="Z69" s="12"/>
      <c r="AA69" s="10"/>
      <c r="AB69" s="229"/>
      <c r="AC69" s="230"/>
      <c r="AD69" s="230"/>
      <c r="AE69" s="231"/>
      <c r="AF69" s="20"/>
      <c r="AG69" s="10"/>
      <c r="AH69" s="229"/>
      <c r="AI69" s="230"/>
      <c r="AJ69" s="230"/>
      <c r="AK69" s="231"/>
      <c r="AL69" s="21"/>
      <c r="AM69" s="10"/>
      <c r="AN69" s="229"/>
      <c r="AO69" s="230"/>
      <c r="AP69" s="230"/>
      <c r="AQ69" s="231"/>
      <c r="AR69" s="13"/>
      <c r="AS69" s="225"/>
      <c r="AT69" s="226"/>
      <c r="AU69" s="226"/>
      <c r="AV69" s="227"/>
      <c r="AW69" s="227"/>
      <c r="AX69" s="227"/>
    </row>
    <row r="70" spans="1:59" s="101" customFormat="1" ht="44.25" customHeight="1" x14ac:dyDescent="0.25">
      <c r="A70" s="253"/>
      <c r="B70" s="233"/>
      <c r="C70" s="97"/>
      <c r="D70" s="40"/>
      <c r="E70" s="40"/>
      <c r="F70" s="40"/>
      <c r="G70" s="40"/>
      <c r="H70" s="55"/>
      <c r="I70" s="56"/>
      <c r="J70" s="246"/>
      <c r="K70" s="246"/>
      <c r="L70" s="246"/>
      <c r="M70" s="246"/>
      <c r="N70" s="55"/>
      <c r="O70" s="56"/>
      <c r="P70" s="237"/>
      <c r="Q70" s="237"/>
      <c r="R70" s="237"/>
      <c r="S70" s="237"/>
      <c r="T70" s="55"/>
      <c r="U70" s="56"/>
      <c r="V70" s="221"/>
      <c r="W70" s="221"/>
      <c r="X70" s="221"/>
      <c r="Y70" s="221"/>
      <c r="Z70" s="57"/>
      <c r="AA70" s="58"/>
      <c r="AB70" s="250" t="s">
        <v>49</v>
      </c>
      <c r="AC70" s="248"/>
      <c r="AD70" s="248"/>
      <c r="AE70" s="251"/>
      <c r="AF70" s="98"/>
      <c r="AG70" s="58"/>
      <c r="AH70" s="250" t="s">
        <v>50</v>
      </c>
      <c r="AI70" s="248"/>
      <c r="AJ70" s="248"/>
      <c r="AK70" s="251"/>
      <c r="AL70" s="99"/>
      <c r="AM70" s="58"/>
      <c r="AN70" s="250" t="s">
        <v>51</v>
      </c>
      <c r="AO70" s="248"/>
      <c r="AP70" s="248"/>
      <c r="AQ70" s="251"/>
      <c r="AR70" s="59"/>
      <c r="AS70" s="225"/>
      <c r="AT70" s="226"/>
      <c r="AU70" s="226"/>
      <c r="AV70" s="227"/>
      <c r="AW70" s="227"/>
      <c r="AX70" s="227"/>
    </row>
    <row r="71" spans="1:59" s="8" customFormat="1" ht="13.5" customHeight="1" x14ac:dyDescent="0.25">
      <c r="A71" s="253"/>
      <c r="B71" s="233"/>
      <c r="C71" s="19"/>
      <c r="D71" s="11"/>
      <c r="E71" s="11"/>
      <c r="F71" s="11"/>
      <c r="G71" s="11"/>
      <c r="H71" s="20"/>
      <c r="I71" s="10"/>
      <c r="J71" s="102"/>
      <c r="K71" s="102"/>
      <c r="L71" s="102"/>
      <c r="M71" s="102"/>
      <c r="N71" s="20"/>
      <c r="O71" s="10"/>
      <c r="P71" s="72"/>
      <c r="Q71" s="72"/>
      <c r="R71" s="72"/>
      <c r="S71" s="72"/>
      <c r="T71" s="20"/>
      <c r="U71" s="10"/>
      <c r="V71" s="53"/>
      <c r="W71" s="53"/>
      <c r="X71" s="53"/>
      <c r="Y71" s="53"/>
      <c r="Z71" s="12"/>
      <c r="AA71" s="10"/>
      <c r="AB71" s="33" t="s">
        <v>14</v>
      </c>
      <c r="AC71" s="33" t="s">
        <v>15</v>
      </c>
      <c r="AD71" s="32" t="s">
        <v>16</v>
      </c>
      <c r="AE71" s="32" t="s">
        <v>17</v>
      </c>
      <c r="AF71" s="20"/>
      <c r="AG71" s="10"/>
      <c r="AH71" s="33" t="s">
        <v>14</v>
      </c>
      <c r="AI71" s="33" t="s">
        <v>15</v>
      </c>
      <c r="AJ71" s="32" t="s">
        <v>16</v>
      </c>
      <c r="AK71" s="32" t="s">
        <v>17</v>
      </c>
      <c r="AL71" s="21"/>
      <c r="AM71" s="10"/>
      <c r="AN71" s="33" t="s">
        <v>14</v>
      </c>
      <c r="AO71" s="33" t="s">
        <v>15</v>
      </c>
      <c r="AP71" s="32" t="s">
        <v>16</v>
      </c>
      <c r="AQ71" s="32" t="s">
        <v>17</v>
      </c>
      <c r="AR71" s="13"/>
      <c r="AS71" s="225"/>
      <c r="AT71" s="226"/>
      <c r="AU71" s="226"/>
      <c r="AV71" s="227"/>
      <c r="AW71" s="227"/>
      <c r="AX71" s="227"/>
    </row>
    <row r="72" spans="1:59" s="8" customFormat="1" ht="12" customHeight="1" x14ac:dyDescent="0.2">
      <c r="A72" s="253"/>
      <c r="B72" s="233"/>
      <c r="C72" s="19"/>
      <c r="D72" s="11"/>
      <c r="E72" s="11"/>
      <c r="F72" s="11"/>
      <c r="G72" s="11"/>
      <c r="H72" s="20"/>
      <c r="I72" s="10"/>
      <c r="J72" s="40"/>
      <c r="K72" s="40"/>
      <c r="L72" s="38"/>
      <c r="M72" s="38"/>
      <c r="N72" s="20"/>
      <c r="O72" s="10"/>
      <c r="P72" s="39"/>
      <c r="Q72" s="39"/>
      <c r="R72" s="39"/>
      <c r="S72" s="39"/>
      <c r="T72" s="20"/>
      <c r="U72" s="10"/>
      <c r="V72" s="40"/>
      <c r="W72" s="40"/>
      <c r="X72" s="40"/>
      <c r="Y72" s="40"/>
      <c r="Z72" s="36"/>
      <c r="AA72" s="10"/>
      <c r="AB72" s="35">
        <v>3</v>
      </c>
      <c r="AC72" s="35">
        <v>3</v>
      </c>
      <c r="AD72" s="35">
        <f>+AE72-AC72</f>
        <v>6</v>
      </c>
      <c r="AE72" s="35">
        <f>AB72*3</f>
        <v>9</v>
      </c>
      <c r="AF72" s="20"/>
      <c r="AG72" s="10"/>
      <c r="AH72" s="35">
        <v>3</v>
      </c>
      <c r="AI72" s="35">
        <v>3</v>
      </c>
      <c r="AJ72" s="35">
        <f>+AK72-AI72</f>
        <v>6</v>
      </c>
      <c r="AK72" s="35">
        <f>AH72*3</f>
        <v>9</v>
      </c>
      <c r="AL72" s="21"/>
      <c r="AM72" s="10"/>
      <c r="AN72" s="35">
        <v>3</v>
      </c>
      <c r="AO72" s="35">
        <v>3</v>
      </c>
      <c r="AP72" s="35">
        <f>+AQ72-AO72</f>
        <v>6</v>
      </c>
      <c r="AQ72" s="35">
        <f>AN72*3</f>
        <v>9</v>
      </c>
      <c r="AR72" s="37"/>
      <c r="AS72" s="225"/>
      <c r="AT72" s="226"/>
      <c r="AU72" s="226"/>
      <c r="AV72" s="227"/>
      <c r="AW72" s="227"/>
      <c r="AX72" s="227"/>
    </row>
    <row r="73" spans="1:59" s="8" customFormat="1" ht="12" customHeight="1" x14ac:dyDescent="0.2">
      <c r="A73" s="253"/>
      <c r="B73" s="233"/>
      <c r="C73" s="19"/>
      <c r="D73" s="11"/>
      <c r="E73" s="11"/>
      <c r="F73" s="11"/>
      <c r="G73" s="11"/>
      <c r="H73" s="20"/>
      <c r="I73" s="10"/>
      <c r="J73" s="40"/>
      <c r="K73" s="40"/>
      <c r="L73" s="38"/>
      <c r="M73" s="38"/>
      <c r="N73" s="20"/>
      <c r="O73" s="10"/>
      <c r="P73" s="39"/>
      <c r="Q73" s="39"/>
      <c r="R73" s="39"/>
      <c r="S73" s="39"/>
      <c r="T73" s="20"/>
      <c r="U73" s="10"/>
      <c r="V73" s="40"/>
      <c r="W73" s="40"/>
      <c r="X73" s="40"/>
      <c r="Y73" s="40"/>
      <c r="Z73" s="36"/>
      <c r="AA73" s="10"/>
      <c r="AB73" s="40"/>
      <c r="AC73" s="40"/>
      <c r="AD73" s="38"/>
      <c r="AE73" s="38"/>
      <c r="AF73" s="20"/>
      <c r="AG73" s="10"/>
      <c r="AH73" s="40"/>
      <c r="AI73" s="40"/>
      <c r="AJ73" s="38"/>
      <c r="AK73" s="38"/>
      <c r="AL73" s="21"/>
      <c r="AM73" s="10"/>
      <c r="AN73" s="39"/>
      <c r="AO73" s="39"/>
      <c r="AP73" s="39"/>
      <c r="AQ73" s="39"/>
      <c r="AR73" s="37"/>
      <c r="AS73" s="225"/>
      <c r="AT73" s="226"/>
      <c r="AU73" s="226"/>
      <c r="AV73" s="227"/>
      <c r="AW73" s="227"/>
      <c r="AX73" s="227"/>
      <c r="BG73" s="103"/>
    </row>
    <row r="74" spans="1:59" s="8" customFormat="1" ht="12.75" customHeight="1" x14ac:dyDescent="0.2">
      <c r="A74" s="253"/>
      <c r="B74" s="234"/>
      <c r="C74" s="87"/>
      <c r="D74" s="89"/>
      <c r="E74" s="89"/>
      <c r="F74" s="89"/>
      <c r="G74" s="89"/>
      <c r="H74" s="82"/>
      <c r="I74" s="80"/>
      <c r="J74" s="89"/>
      <c r="K74" s="89"/>
      <c r="L74" s="89"/>
      <c r="M74" s="89"/>
      <c r="N74" s="82"/>
      <c r="O74" s="80"/>
      <c r="P74" s="89"/>
      <c r="Q74" s="89"/>
      <c r="R74" s="89"/>
      <c r="S74" s="89"/>
      <c r="T74" s="82"/>
      <c r="U74" s="80"/>
      <c r="V74" s="89"/>
      <c r="W74" s="89"/>
      <c r="X74" s="89"/>
      <c r="Y74" s="89"/>
      <c r="Z74" s="83"/>
      <c r="AA74" s="80"/>
      <c r="AB74" s="89"/>
      <c r="AC74" s="89"/>
      <c r="AD74" s="89"/>
      <c r="AE74" s="89"/>
      <c r="AF74" s="82"/>
      <c r="AG74" s="80"/>
      <c r="AH74" s="80"/>
      <c r="AI74" s="80"/>
      <c r="AJ74" s="80"/>
      <c r="AK74" s="80"/>
      <c r="AL74" s="85"/>
      <c r="AM74" s="80"/>
      <c r="AN74" s="89"/>
      <c r="AO74" s="89"/>
      <c r="AP74" s="89"/>
      <c r="AQ74" s="89"/>
      <c r="AR74" s="86"/>
      <c r="AS74" s="225"/>
      <c r="AT74" s="226"/>
      <c r="AU74" s="226"/>
      <c r="AV74" s="227"/>
      <c r="AW74" s="227"/>
      <c r="AX74" s="227"/>
    </row>
    <row r="75" spans="1:59" s="8" customFormat="1" ht="10.5" customHeight="1" x14ac:dyDescent="0.2">
      <c r="A75" s="253"/>
      <c r="B75" s="240" t="s">
        <v>52</v>
      </c>
      <c r="C75" s="19"/>
      <c r="D75" s="11"/>
      <c r="E75" s="11"/>
      <c r="F75" s="11"/>
      <c r="G75" s="11"/>
      <c r="H75" s="20"/>
      <c r="I75" s="10"/>
      <c r="J75" s="242"/>
      <c r="K75" s="242"/>
      <c r="L75" s="242"/>
      <c r="M75" s="242"/>
      <c r="N75" s="20"/>
      <c r="O75" s="10"/>
      <c r="P75" s="11"/>
      <c r="Q75" s="11"/>
      <c r="R75" s="11"/>
      <c r="S75" s="11"/>
      <c r="T75" s="20"/>
      <c r="U75" s="10"/>
      <c r="V75" s="11"/>
      <c r="W75" s="11"/>
      <c r="X75" s="11"/>
      <c r="Y75" s="11"/>
      <c r="Z75" s="12"/>
      <c r="AA75" s="10"/>
      <c r="AB75" s="11"/>
      <c r="AC75" s="11"/>
      <c r="AD75" s="11"/>
      <c r="AE75" s="11"/>
      <c r="AF75" s="20"/>
      <c r="AG75" s="10"/>
      <c r="AH75" s="10"/>
      <c r="AI75" s="10"/>
      <c r="AJ75" s="10"/>
      <c r="AK75" s="10"/>
      <c r="AL75" s="21"/>
      <c r="AM75" s="10"/>
      <c r="AN75" s="11"/>
      <c r="AO75" s="11"/>
      <c r="AP75" s="11"/>
      <c r="AQ75" s="11"/>
      <c r="AR75" s="13"/>
      <c r="AS75" s="78"/>
      <c r="AT75" s="78"/>
      <c r="AU75" s="78"/>
      <c r="AV75" s="79"/>
      <c r="AW75" s="79"/>
      <c r="AX75" s="79"/>
    </row>
    <row r="76" spans="1:59" s="8" customFormat="1" ht="12.75" customHeight="1" x14ac:dyDescent="0.2">
      <c r="A76" s="253"/>
      <c r="B76" s="233"/>
      <c r="C76" s="19"/>
      <c r="D76" s="243"/>
      <c r="E76" s="243"/>
      <c r="F76" s="243"/>
      <c r="G76" s="243"/>
      <c r="H76" s="20"/>
      <c r="I76" s="10"/>
      <c r="J76" s="236"/>
      <c r="K76" s="236"/>
      <c r="L76" s="236"/>
      <c r="M76" s="236"/>
      <c r="N76" s="20"/>
      <c r="O76" s="10"/>
      <c r="P76" s="236"/>
      <c r="Q76" s="236"/>
      <c r="R76" s="236"/>
      <c r="S76" s="236"/>
      <c r="T76" s="20"/>
      <c r="U76" s="10"/>
      <c r="V76" s="11"/>
      <c r="W76" s="11"/>
      <c r="X76" s="11"/>
      <c r="Y76" s="11"/>
      <c r="Z76" s="12"/>
      <c r="AA76" s="10"/>
      <c r="AB76" s="229"/>
      <c r="AC76" s="230"/>
      <c r="AD76" s="230"/>
      <c r="AE76" s="231"/>
      <c r="AF76" s="20"/>
      <c r="AG76" s="10"/>
      <c r="AH76" s="229"/>
      <c r="AI76" s="230"/>
      <c r="AJ76" s="230"/>
      <c r="AK76" s="231"/>
      <c r="AL76" s="21"/>
      <c r="AM76" s="10"/>
      <c r="AN76" s="229"/>
      <c r="AO76" s="230"/>
      <c r="AP76" s="230"/>
      <c r="AQ76" s="231"/>
      <c r="AR76" s="13"/>
      <c r="AS76" s="78"/>
      <c r="AT76" s="78"/>
      <c r="AU76" s="78"/>
      <c r="AV76" s="79"/>
      <c r="AW76" s="79"/>
      <c r="AX76" s="79"/>
    </row>
    <row r="77" spans="1:59" s="101" customFormat="1" ht="43.5" customHeight="1" x14ac:dyDescent="0.25">
      <c r="A77" s="253"/>
      <c r="B77" s="233"/>
      <c r="C77" s="97"/>
      <c r="D77" s="245"/>
      <c r="E77" s="245"/>
      <c r="F77" s="245"/>
      <c r="G77" s="245"/>
      <c r="H77" s="55"/>
      <c r="I77" s="56"/>
      <c r="J77" s="246"/>
      <c r="K77" s="246"/>
      <c r="L77" s="246"/>
      <c r="M77" s="246"/>
      <c r="N77" s="55"/>
      <c r="O77" s="56"/>
      <c r="P77" s="238"/>
      <c r="Q77" s="238"/>
      <c r="R77" s="238"/>
      <c r="S77" s="238"/>
      <c r="T77" s="55"/>
      <c r="U77" s="56"/>
      <c r="V77" s="54"/>
      <c r="W77" s="54"/>
      <c r="X77" s="54"/>
      <c r="Y77" s="54"/>
      <c r="Z77" s="57"/>
      <c r="AA77" s="58"/>
      <c r="AB77" s="247" t="s">
        <v>53</v>
      </c>
      <c r="AC77" s="248"/>
      <c r="AD77" s="248"/>
      <c r="AE77" s="249"/>
      <c r="AF77" s="55"/>
      <c r="AG77" s="56"/>
      <c r="AH77" s="247" t="s">
        <v>54</v>
      </c>
      <c r="AI77" s="248"/>
      <c r="AJ77" s="248"/>
      <c r="AK77" s="249"/>
      <c r="AL77" s="104"/>
      <c r="AM77" s="56"/>
      <c r="AN77" s="250" t="s">
        <v>55</v>
      </c>
      <c r="AO77" s="248"/>
      <c r="AP77" s="248"/>
      <c r="AQ77" s="251"/>
      <c r="AR77" s="100"/>
      <c r="AS77" s="78"/>
      <c r="AT77" s="78"/>
      <c r="AU77" s="78"/>
      <c r="AV77" s="79"/>
      <c r="AW77" s="79"/>
      <c r="AX77" s="79"/>
    </row>
    <row r="78" spans="1:59" s="8" customFormat="1" ht="12" customHeight="1" x14ac:dyDescent="0.25">
      <c r="A78" s="253"/>
      <c r="B78" s="233"/>
      <c r="C78" s="19"/>
      <c r="D78" s="105"/>
      <c r="E78" s="105"/>
      <c r="F78" s="105"/>
      <c r="G78" s="105"/>
      <c r="H78" s="20"/>
      <c r="I78" s="10"/>
      <c r="J78" s="102"/>
      <c r="K78" s="102"/>
      <c r="L78" s="102"/>
      <c r="M78" s="102"/>
      <c r="N78" s="20"/>
      <c r="O78" s="10"/>
      <c r="P78" s="53"/>
      <c r="Q78" s="53"/>
      <c r="R78" s="102"/>
      <c r="S78" s="102"/>
      <c r="T78" s="20"/>
      <c r="U78" s="10"/>
      <c r="V78" s="11"/>
      <c r="W78" s="11"/>
      <c r="X78" s="11"/>
      <c r="Y78" s="11"/>
      <c r="Z78" s="12"/>
      <c r="AA78" s="10"/>
      <c r="AB78" s="106" t="s">
        <v>14</v>
      </c>
      <c r="AC78" s="32" t="s">
        <v>15</v>
      </c>
      <c r="AD78" s="32" t="s">
        <v>16</v>
      </c>
      <c r="AE78" s="75" t="s">
        <v>17</v>
      </c>
      <c r="AF78" s="20"/>
      <c r="AG78" s="10"/>
      <c r="AH78" s="106" t="s">
        <v>14</v>
      </c>
      <c r="AI78" s="32" t="s">
        <v>15</v>
      </c>
      <c r="AJ78" s="32" t="s">
        <v>16</v>
      </c>
      <c r="AK78" s="75" t="s">
        <v>17</v>
      </c>
      <c r="AL78" s="21"/>
      <c r="AM78" s="10"/>
      <c r="AN78" s="32" t="s">
        <v>14</v>
      </c>
      <c r="AO78" s="32" t="s">
        <v>15</v>
      </c>
      <c r="AP78" s="32" t="s">
        <v>16</v>
      </c>
      <c r="AQ78" s="32" t="s">
        <v>17</v>
      </c>
      <c r="AR78" s="13"/>
      <c r="AS78" s="78"/>
      <c r="AT78" s="78"/>
      <c r="AU78" s="78"/>
      <c r="AV78" s="79"/>
      <c r="AW78" s="79"/>
      <c r="AX78" s="79"/>
    </row>
    <row r="79" spans="1:59" s="8" customFormat="1" ht="11.25" customHeight="1" x14ac:dyDescent="0.2">
      <c r="A79" s="253"/>
      <c r="B79" s="233"/>
      <c r="C79" s="19"/>
      <c r="D79" s="107"/>
      <c r="E79" s="107"/>
      <c r="F79" s="107"/>
      <c r="G79" s="107"/>
      <c r="H79" s="20"/>
      <c r="I79" s="10"/>
      <c r="J79" s="38"/>
      <c r="K79" s="38"/>
      <c r="L79" s="38"/>
      <c r="M79" s="38"/>
      <c r="N79" s="20"/>
      <c r="O79" s="10"/>
      <c r="P79" s="40"/>
      <c r="Q79" s="40"/>
      <c r="R79" s="38"/>
      <c r="S79" s="38"/>
      <c r="T79" s="20"/>
      <c r="U79" s="10"/>
      <c r="V79" s="11"/>
      <c r="W79" s="11"/>
      <c r="X79" s="11"/>
      <c r="Y79" s="11"/>
      <c r="Z79" s="36"/>
      <c r="AA79" s="10"/>
      <c r="AB79" s="108">
        <v>4</v>
      </c>
      <c r="AC79" s="66">
        <v>4</v>
      </c>
      <c r="AD79" s="66">
        <f>+AE79-AC79</f>
        <v>8</v>
      </c>
      <c r="AE79" s="77">
        <f>3*AB79</f>
        <v>12</v>
      </c>
      <c r="AF79" s="20"/>
      <c r="AG79" s="10"/>
      <c r="AH79" s="108">
        <v>4</v>
      </c>
      <c r="AI79" s="66">
        <v>4</v>
      </c>
      <c r="AJ79" s="66">
        <f>+AK79-AI79</f>
        <v>8</v>
      </c>
      <c r="AK79" s="77">
        <f>3*AH79</f>
        <v>12</v>
      </c>
      <c r="AL79" s="21"/>
      <c r="AM79" s="10"/>
      <c r="AN79" s="66">
        <v>4</v>
      </c>
      <c r="AO79" s="66">
        <v>4</v>
      </c>
      <c r="AP79" s="66">
        <f>+AQ79-AO79</f>
        <v>8</v>
      </c>
      <c r="AQ79" s="66">
        <f>3*AN79</f>
        <v>12</v>
      </c>
      <c r="AR79" s="37"/>
      <c r="AS79" s="78"/>
      <c r="AT79" s="78"/>
      <c r="AU79" s="78"/>
      <c r="AV79" s="79"/>
      <c r="AW79" s="79"/>
      <c r="AX79" s="79"/>
    </row>
    <row r="80" spans="1:59" s="8" customFormat="1" ht="6" customHeight="1" x14ac:dyDescent="0.2">
      <c r="A80" s="253"/>
      <c r="B80" s="233"/>
      <c r="C80" s="19"/>
      <c r="D80" s="11"/>
      <c r="E80" s="11"/>
      <c r="F80" s="11"/>
      <c r="G80" s="11"/>
      <c r="H80" s="20"/>
      <c r="I80" s="10"/>
      <c r="J80" s="11"/>
      <c r="K80" s="11"/>
      <c r="L80" s="11"/>
      <c r="M80" s="11"/>
      <c r="N80" s="20"/>
      <c r="O80" s="10"/>
      <c r="P80" s="11"/>
      <c r="Q80" s="11"/>
      <c r="R80" s="11"/>
      <c r="S80" s="11"/>
      <c r="T80" s="20"/>
      <c r="U80" s="10"/>
      <c r="V80" s="11"/>
      <c r="W80" s="11"/>
      <c r="X80" s="11"/>
      <c r="Y80" s="11"/>
      <c r="Z80" s="12"/>
      <c r="AA80" s="10"/>
      <c r="AB80" s="11"/>
      <c r="AC80" s="11"/>
      <c r="AD80" s="11"/>
      <c r="AE80" s="11"/>
      <c r="AF80" s="20"/>
      <c r="AG80" s="10"/>
      <c r="AH80" s="10"/>
      <c r="AI80" s="10"/>
      <c r="AJ80" s="10"/>
      <c r="AK80" s="10"/>
      <c r="AL80" s="21"/>
      <c r="AM80" s="10"/>
      <c r="AN80" s="11"/>
      <c r="AO80" s="11"/>
      <c r="AP80" s="11"/>
      <c r="AQ80" s="11"/>
      <c r="AR80" s="13"/>
      <c r="AS80" s="78"/>
      <c r="AT80" s="78"/>
      <c r="AU80" s="78"/>
      <c r="AV80" s="79"/>
      <c r="AW80" s="79"/>
      <c r="AX80" s="79"/>
    </row>
    <row r="81" spans="1:50" s="8" customFormat="1" ht="6.75" customHeight="1" x14ac:dyDescent="0.2">
      <c r="A81" s="253"/>
      <c r="B81" s="233"/>
      <c r="C81" s="19"/>
      <c r="D81" s="11"/>
      <c r="E81" s="11"/>
      <c r="F81" s="11"/>
      <c r="G81" s="11"/>
      <c r="H81" s="20"/>
      <c r="I81" s="10"/>
      <c r="J81" s="11"/>
      <c r="K81" s="11"/>
      <c r="L81" s="11"/>
      <c r="M81" s="11"/>
      <c r="N81" s="20"/>
      <c r="O81" s="10"/>
      <c r="P81" s="228"/>
      <c r="Q81" s="228"/>
      <c r="R81" s="228"/>
      <c r="S81" s="228"/>
      <c r="T81" s="20"/>
      <c r="U81" s="10"/>
      <c r="V81" s="228"/>
      <c r="W81" s="228"/>
      <c r="X81" s="228"/>
      <c r="Y81" s="228"/>
      <c r="Z81" s="12"/>
      <c r="AA81" s="10"/>
      <c r="AB81" s="11"/>
      <c r="AC81" s="11"/>
      <c r="AD81" s="11"/>
      <c r="AE81" s="11"/>
      <c r="AF81" s="20"/>
      <c r="AG81" s="10"/>
      <c r="AH81" s="11"/>
      <c r="AI81" s="11"/>
      <c r="AJ81" s="11"/>
      <c r="AK81" s="11"/>
      <c r="AL81" s="21"/>
      <c r="AM81" s="10"/>
      <c r="AN81" s="228"/>
      <c r="AO81" s="228"/>
      <c r="AP81" s="228"/>
      <c r="AQ81" s="228"/>
      <c r="AR81" s="13"/>
      <c r="AS81" s="78"/>
      <c r="AT81" s="78"/>
      <c r="AU81" s="78"/>
      <c r="AV81" s="79"/>
      <c r="AW81" s="79"/>
      <c r="AX81" s="79"/>
    </row>
    <row r="82" spans="1:50" s="8" customFormat="1" ht="6.75" customHeight="1" thickBot="1" x14ac:dyDescent="0.25">
      <c r="A82" s="253"/>
      <c r="B82" s="241"/>
      <c r="C82" s="87"/>
      <c r="D82" s="239"/>
      <c r="E82" s="239"/>
      <c r="F82" s="239"/>
      <c r="G82" s="239"/>
      <c r="H82" s="82"/>
      <c r="I82" s="80"/>
      <c r="J82" s="89"/>
      <c r="K82" s="89"/>
      <c r="L82" s="89"/>
      <c r="M82" s="89"/>
      <c r="N82" s="82"/>
      <c r="O82" s="80"/>
      <c r="P82" s="89"/>
      <c r="Q82" s="89"/>
      <c r="R82" s="89"/>
      <c r="S82" s="89"/>
      <c r="T82" s="82"/>
      <c r="U82" s="80"/>
      <c r="V82" s="89"/>
      <c r="W82" s="89"/>
      <c r="X82" s="89"/>
      <c r="Y82" s="89"/>
      <c r="Z82" s="83"/>
      <c r="AA82" s="80"/>
      <c r="AB82" s="89"/>
      <c r="AC82" s="89"/>
      <c r="AD82" s="89"/>
      <c r="AE82" s="89"/>
      <c r="AF82" s="82"/>
      <c r="AG82" s="80"/>
      <c r="AH82" s="80"/>
      <c r="AI82" s="80"/>
      <c r="AJ82" s="80"/>
      <c r="AK82" s="80"/>
      <c r="AL82" s="85"/>
      <c r="AM82" s="80"/>
      <c r="AN82" s="89"/>
      <c r="AO82" s="89"/>
      <c r="AP82" s="89"/>
      <c r="AQ82" s="89"/>
      <c r="AR82" s="86"/>
      <c r="AS82" s="225"/>
      <c r="AT82" s="226"/>
      <c r="AU82" s="226"/>
      <c r="AV82" s="227"/>
      <c r="AW82" s="227"/>
      <c r="AX82" s="227"/>
    </row>
    <row r="83" spans="1:50" s="8" customFormat="1" ht="6" customHeight="1" x14ac:dyDescent="0.2">
      <c r="A83" s="253"/>
      <c r="B83" s="232" t="s">
        <v>56</v>
      </c>
      <c r="C83" s="90"/>
      <c r="D83" s="235"/>
      <c r="E83" s="235"/>
      <c r="F83" s="235"/>
      <c r="G83" s="235"/>
      <c r="H83" s="91"/>
      <c r="I83" s="92"/>
      <c r="J83" s="93"/>
      <c r="K83" s="93"/>
      <c r="L83" s="93"/>
      <c r="M83" s="93"/>
      <c r="N83" s="91"/>
      <c r="O83" s="92"/>
      <c r="P83" s="93"/>
      <c r="Q83" s="93"/>
      <c r="R83" s="93"/>
      <c r="S83" s="93"/>
      <c r="T83" s="91"/>
      <c r="U83" s="92"/>
      <c r="V83" s="93"/>
      <c r="W83" s="93"/>
      <c r="X83" s="93"/>
      <c r="Y83" s="93"/>
      <c r="Z83" s="94"/>
      <c r="AA83" s="92"/>
      <c r="AB83" s="93"/>
      <c r="AC83" s="93"/>
      <c r="AD83" s="93"/>
      <c r="AE83" s="93"/>
      <c r="AF83" s="91"/>
      <c r="AG83" s="92"/>
      <c r="AH83" s="92"/>
      <c r="AI83" s="92"/>
      <c r="AJ83" s="92"/>
      <c r="AK83" s="92"/>
      <c r="AL83" s="95"/>
      <c r="AM83" s="92"/>
      <c r="AN83" s="93"/>
      <c r="AO83" s="93"/>
      <c r="AP83" s="93"/>
      <c r="AQ83" s="93"/>
      <c r="AR83" s="96"/>
      <c r="AS83" s="225"/>
      <c r="AT83" s="226"/>
      <c r="AU83" s="226"/>
      <c r="AV83" s="227"/>
      <c r="AW83" s="227"/>
      <c r="AX83" s="227"/>
    </row>
    <row r="84" spans="1:50" s="8" customFormat="1" ht="12.75" customHeight="1" x14ac:dyDescent="0.2">
      <c r="A84" s="253"/>
      <c r="B84" s="233"/>
      <c r="C84" s="19"/>
      <c r="D84" s="236"/>
      <c r="E84" s="236"/>
      <c r="F84" s="236"/>
      <c r="G84" s="236"/>
      <c r="H84" s="12"/>
      <c r="I84" s="10"/>
      <c r="J84" s="217"/>
      <c r="K84" s="217"/>
      <c r="L84" s="217"/>
      <c r="M84" s="217"/>
      <c r="N84" s="20"/>
      <c r="O84" s="10"/>
      <c r="P84" s="217"/>
      <c r="Q84" s="217"/>
      <c r="R84" s="217"/>
      <c r="S84" s="217"/>
      <c r="T84" s="20"/>
      <c r="U84" s="10"/>
      <c r="V84" s="217"/>
      <c r="W84" s="217"/>
      <c r="X84" s="217"/>
      <c r="Y84" s="217"/>
      <c r="Z84" s="12"/>
      <c r="AA84" s="10"/>
      <c r="AF84" s="20"/>
      <c r="AG84" s="10"/>
      <c r="AL84" s="21"/>
      <c r="AM84" s="10"/>
      <c r="AN84" s="11"/>
      <c r="AO84" s="11"/>
      <c r="AP84" s="11"/>
      <c r="AQ84" s="11"/>
      <c r="AR84" s="13"/>
      <c r="AS84" s="225"/>
      <c r="AT84" s="226"/>
      <c r="AU84" s="226"/>
      <c r="AV84" s="227"/>
      <c r="AW84" s="227"/>
      <c r="AX84" s="227"/>
    </row>
    <row r="85" spans="1:50" s="101" customFormat="1" ht="13.5" customHeight="1" x14ac:dyDescent="0.25">
      <c r="A85" s="253"/>
      <c r="B85" s="233"/>
      <c r="C85" s="97"/>
      <c r="D85" s="237"/>
      <c r="E85" s="237"/>
      <c r="F85" s="237"/>
      <c r="G85" s="237"/>
      <c r="H85" s="109"/>
      <c r="I85" s="56"/>
      <c r="J85" s="238"/>
      <c r="K85" s="238"/>
      <c r="L85" s="238"/>
      <c r="M85" s="238"/>
      <c r="N85" s="23"/>
      <c r="O85" s="24"/>
      <c r="P85" s="238"/>
      <c r="Q85" s="238"/>
      <c r="R85" s="238"/>
      <c r="S85" s="238"/>
      <c r="T85" s="55"/>
      <c r="U85" s="56"/>
      <c r="V85" s="238"/>
      <c r="W85" s="238"/>
      <c r="X85" s="238"/>
      <c r="Y85" s="238"/>
      <c r="Z85" s="57"/>
      <c r="AA85" s="58"/>
      <c r="AF85" s="55"/>
      <c r="AG85" s="56"/>
      <c r="AL85" s="104"/>
      <c r="AM85" s="56"/>
      <c r="AN85" s="54"/>
      <c r="AO85" s="54"/>
      <c r="AP85" s="54"/>
      <c r="AQ85" s="54"/>
      <c r="AR85" s="100"/>
      <c r="AS85" s="225"/>
      <c r="AT85" s="226"/>
      <c r="AU85" s="226"/>
      <c r="AV85" s="227"/>
      <c r="AW85" s="227"/>
      <c r="AX85" s="227"/>
    </row>
    <row r="86" spans="1:50" s="8" customFormat="1" ht="51" customHeight="1" x14ac:dyDescent="0.25">
      <c r="A86" s="253"/>
      <c r="B86" s="233"/>
      <c r="C86" s="19"/>
      <c r="D86" s="72"/>
      <c r="E86" s="72"/>
      <c r="F86" s="72"/>
      <c r="G86" s="72"/>
      <c r="H86" s="12"/>
      <c r="I86" s="10"/>
      <c r="J86" s="53"/>
      <c r="K86" s="53"/>
      <c r="L86" s="53"/>
      <c r="M86" s="53"/>
      <c r="N86" s="20"/>
      <c r="O86" s="10"/>
      <c r="P86" s="53"/>
      <c r="Q86" s="53"/>
      <c r="R86" s="53"/>
      <c r="S86" s="53"/>
      <c r="T86" s="20"/>
      <c r="U86" s="10"/>
      <c r="V86" s="53"/>
      <c r="W86" s="53"/>
      <c r="X86" s="53"/>
      <c r="Y86" s="53"/>
      <c r="Z86" s="12"/>
      <c r="AA86" s="10"/>
      <c r="AF86" s="20"/>
      <c r="AG86" s="10"/>
      <c r="AL86" s="21"/>
      <c r="AM86" s="10"/>
      <c r="AN86" s="11"/>
      <c r="AO86" s="11"/>
      <c r="AP86" s="11"/>
      <c r="AQ86" s="11"/>
      <c r="AR86" s="37"/>
      <c r="AS86" s="225"/>
      <c r="AT86" s="226"/>
      <c r="AU86" s="226"/>
      <c r="AV86" s="227"/>
      <c r="AW86" s="227"/>
      <c r="AX86" s="227"/>
    </row>
    <row r="87" spans="1:50" s="8" customFormat="1" ht="13.5" customHeight="1" x14ac:dyDescent="0.2">
      <c r="A87" s="253"/>
      <c r="B87" s="233"/>
      <c r="C87" s="19"/>
      <c r="D87" s="39"/>
      <c r="E87" s="39"/>
      <c r="F87" s="39"/>
      <c r="G87" s="39"/>
      <c r="H87" s="12"/>
      <c r="I87" s="10"/>
      <c r="J87" s="40"/>
      <c r="K87" s="40"/>
      <c r="L87" s="40"/>
      <c r="M87" s="40"/>
      <c r="N87" s="20"/>
      <c r="O87" s="10"/>
      <c r="P87" s="40"/>
      <c r="Q87" s="40"/>
      <c r="R87" s="40"/>
      <c r="S87" s="40"/>
      <c r="T87" s="20"/>
      <c r="U87" s="10"/>
      <c r="V87" s="40"/>
      <c r="W87" s="40"/>
      <c r="X87" s="40"/>
      <c r="Y87" s="40"/>
      <c r="Z87" s="36"/>
      <c r="AA87" s="10"/>
      <c r="AF87" s="20"/>
      <c r="AG87" s="10"/>
      <c r="AL87" s="21"/>
      <c r="AM87" s="10"/>
      <c r="AN87" s="11"/>
      <c r="AO87" s="11"/>
      <c r="AP87" s="11"/>
      <c r="AQ87" s="11"/>
      <c r="AR87" s="37"/>
      <c r="AS87" s="225"/>
      <c r="AT87" s="226"/>
      <c r="AU87" s="226"/>
      <c r="AV87" s="227"/>
      <c r="AW87" s="227"/>
      <c r="AX87" s="227"/>
    </row>
    <row r="88" spans="1:50" s="8" customFormat="1" ht="14.25" customHeight="1" x14ac:dyDescent="0.2">
      <c r="A88" s="253"/>
      <c r="B88" s="233"/>
      <c r="C88" s="19"/>
      <c r="D88" s="11"/>
      <c r="E88" s="11"/>
      <c r="F88" s="11"/>
      <c r="G88" s="11"/>
      <c r="H88" s="12"/>
      <c r="I88" s="10"/>
      <c r="J88" s="54"/>
      <c r="K88" s="54"/>
      <c r="L88" s="54"/>
      <c r="M88" s="54"/>
      <c r="N88" s="98"/>
      <c r="O88" s="58"/>
      <c r="P88" s="54"/>
      <c r="Q88" s="54"/>
      <c r="R88" s="54"/>
      <c r="S88" s="54"/>
      <c r="T88" s="20"/>
      <c r="U88" s="10"/>
      <c r="V88" s="11"/>
      <c r="W88" s="11"/>
      <c r="X88" s="11"/>
      <c r="Y88" s="11"/>
      <c r="Z88" s="12"/>
      <c r="AA88" s="10"/>
      <c r="AB88" s="11"/>
      <c r="AC88" s="11"/>
      <c r="AD88" s="11"/>
      <c r="AE88" s="11"/>
      <c r="AF88" s="10"/>
      <c r="AG88" s="10"/>
      <c r="AH88" s="10"/>
      <c r="AI88" s="10"/>
      <c r="AJ88" s="10"/>
      <c r="AK88" s="10"/>
      <c r="AL88" s="10"/>
      <c r="AM88" s="10"/>
      <c r="AN88" s="11"/>
      <c r="AO88" s="11"/>
      <c r="AP88" s="11"/>
      <c r="AQ88" s="11"/>
      <c r="AR88" s="13"/>
      <c r="AS88" s="225"/>
      <c r="AT88" s="226"/>
      <c r="AU88" s="226"/>
      <c r="AV88" s="227"/>
      <c r="AW88" s="227"/>
      <c r="AX88" s="227"/>
    </row>
    <row r="89" spans="1:50" s="8" customFormat="1" ht="0.75" customHeight="1" x14ac:dyDescent="0.2">
      <c r="A89" s="253"/>
      <c r="B89" s="233"/>
      <c r="C89" s="19"/>
      <c r="D89" s="11"/>
      <c r="E89" s="11"/>
      <c r="F89" s="11"/>
      <c r="G89" s="11"/>
      <c r="H89" s="12"/>
      <c r="I89" s="10"/>
      <c r="J89" s="11"/>
      <c r="K89" s="11"/>
      <c r="L89" s="11"/>
      <c r="M89" s="11"/>
      <c r="N89" s="20"/>
      <c r="O89" s="10"/>
      <c r="P89" s="54"/>
      <c r="Q89" s="54"/>
      <c r="R89" s="54"/>
      <c r="S89" s="54"/>
      <c r="T89" s="20"/>
      <c r="U89" s="10"/>
      <c r="V89" s="11"/>
      <c r="W89" s="11"/>
      <c r="X89" s="11"/>
      <c r="Y89" s="11"/>
      <c r="Z89" s="12"/>
      <c r="AA89" s="10"/>
      <c r="AB89" s="11"/>
      <c r="AC89" s="11"/>
      <c r="AD89" s="11"/>
      <c r="AE89" s="11"/>
      <c r="AF89" s="20"/>
      <c r="AG89" s="10"/>
      <c r="AH89" s="58"/>
      <c r="AI89" s="58"/>
      <c r="AJ89" s="58"/>
      <c r="AK89" s="58"/>
      <c r="AL89" s="21"/>
      <c r="AM89" s="10"/>
      <c r="AN89" s="11"/>
      <c r="AO89" s="11"/>
      <c r="AP89" s="11"/>
      <c r="AQ89" s="11"/>
      <c r="AR89" s="13"/>
      <c r="AS89" s="78"/>
      <c r="AT89" s="78"/>
      <c r="AU89" s="78"/>
      <c r="AV89" s="79"/>
      <c r="AW89" s="79"/>
      <c r="AX89" s="79"/>
    </row>
    <row r="90" spans="1:50" s="8" customFormat="1" ht="14.25" customHeight="1" x14ac:dyDescent="0.2">
      <c r="A90" s="253"/>
      <c r="B90" s="233"/>
      <c r="C90" s="19"/>
      <c r="D90" s="11"/>
      <c r="E90" s="11"/>
      <c r="F90" s="11"/>
      <c r="G90" s="11"/>
      <c r="H90" s="12"/>
      <c r="I90" s="10"/>
      <c r="N90" s="20"/>
      <c r="O90" s="10"/>
      <c r="P90" s="217"/>
      <c r="Q90" s="217"/>
      <c r="R90" s="217"/>
      <c r="S90" s="217"/>
      <c r="T90" s="20"/>
      <c r="U90" s="10"/>
      <c r="V90" s="11"/>
      <c r="W90" s="11"/>
      <c r="X90" s="11"/>
      <c r="Y90" s="11"/>
      <c r="Z90" s="12"/>
      <c r="AA90" s="10"/>
      <c r="AB90" s="11"/>
      <c r="AC90" s="11"/>
      <c r="AD90" s="11"/>
      <c r="AE90" s="11"/>
      <c r="AF90" s="20"/>
      <c r="AG90" s="10"/>
      <c r="AH90" s="217"/>
      <c r="AI90" s="217"/>
      <c r="AJ90" s="217"/>
      <c r="AK90" s="217"/>
      <c r="AL90" s="21"/>
      <c r="AM90" s="10"/>
      <c r="AN90" s="244"/>
      <c r="AO90" s="244"/>
      <c r="AP90" s="244"/>
      <c r="AQ90" s="244"/>
      <c r="AR90" s="13"/>
      <c r="AS90" s="78"/>
      <c r="AT90" s="78"/>
      <c r="AU90" s="78"/>
      <c r="AV90" s="79"/>
      <c r="AW90" s="79"/>
      <c r="AX90" s="79"/>
    </row>
    <row r="91" spans="1:50" s="8" customFormat="1" ht="18" customHeight="1" x14ac:dyDescent="0.25">
      <c r="A91" s="253"/>
      <c r="B91" s="233"/>
      <c r="C91" s="19"/>
      <c r="D91" s="11"/>
      <c r="E91" s="11"/>
      <c r="F91" s="11"/>
      <c r="G91" s="11"/>
      <c r="H91" s="12"/>
      <c r="I91" s="10"/>
      <c r="N91" s="52"/>
      <c r="O91" s="111"/>
      <c r="P91" s="238"/>
      <c r="Q91" s="238"/>
      <c r="R91" s="238"/>
      <c r="S91" s="238"/>
      <c r="T91" s="52"/>
      <c r="U91" s="111"/>
      <c r="V91" s="11"/>
      <c r="W91" s="11"/>
      <c r="X91" s="11"/>
      <c r="Y91" s="11"/>
      <c r="Z91" s="12"/>
      <c r="AA91" s="10"/>
      <c r="AB91" s="11"/>
      <c r="AC91" s="11"/>
      <c r="AD91" s="11"/>
      <c r="AE91" s="11"/>
      <c r="AF91" s="52"/>
      <c r="AG91" s="111"/>
      <c r="AH91" s="238"/>
      <c r="AI91" s="238"/>
      <c r="AJ91" s="238"/>
      <c r="AK91" s="238"/>
      <c r="AL91" s="112"/>
      <c r="AM91" s="111"/>
      <c r="AN91" s="238"/>
      <c r="AO91" s="238"/>
      <c r="AP91" s="238"/>
      <c r="AQ91" s="238"/>
      <c r="AR91" s="13"/>
      <c r="AS91" s="78"/>
      <c r="AT91" s="78"/>
      <c r="AU91" s="78"/>
      <c r="AV91" s="79"/>
      <c r="AW91" s="79"/>
      <c r="AX91" s="79"/>
    </row>
    <row r="92" spans="1:50" s="8" customFormat="1" ht="41.25" customHeight="1" x14ac:dyDescent="0.25">
      <c r="A92" s="253"/>
      <c r="B92" s="233"/>
      <c r="C92" s="19"/>
      <c r="D92" s="11"/>
      <c r="E92" s="11"/>
      <c r="F92" s="11"/>
      <c r="G92" s="11"/>
      <c r="H92" s="12"/>
      <c r="I92" s="10"/>
      <c r="N92" s="20"/>
      <c r="O92" s="10"/>
      <c r="P92" s="53"/>
      <c r="Q92" s="53"/>
      <c r="R92" s="53"/>
      <c r="S92" s="53"/>
      <c r="T92" s="20"/>
      <c r="U92" s="10"/>
      <c r="V92" s="11"/>
      <c r="W92" s="11"/>
      <c r="X92" s="11"/>
      <c r="Y92" s="11"/>
      <c r="Z92" s="12"/>
      <c r="AA92" s="10"/>
      <c r="AB92" s="11"/>
      <c r="AC92" s="11"/>
      <c r="AD92" s="11"/>
      <c r="AE92" s="11"/>
      <c r="AF92" s="20"/>
      <c r="AG92" s="10"/>
      <c r="AH92" s="53"/>
      <c r="AI92" s="53"/>
      <c r="AJ92" s="53"/>
      <c r="AK92" s="53"/>
      <c r="AL92" s="21"/>
      <c r="AM92" s="10"/>
      <c r="AN92" s="53"/>
      <c r="AO92" s="53"/>
      <c r="AP92" s="53"/>
      <c r="AQ92" s="53"/>
      <c r="AR92" s="13"/>
      <c r="AS92" s="78"/>
      <c r="AT92" s="78"/>
      <c r="AU92" s="78"/>
      <c r="AV92" s="79"/>
      <c r="AW92" s="79"/>
      <c r="AX92" s="79"/>
    </row>
    <row r="93" spans="1:50" s="8" customFormat="1" ht="13.5" customHeight="1" x14ac:dyDescent="0.2">
      <c r="A93" s="253"/>
      <c r="B93" s="233"/>
      <c r="C93" s="19"/>
      <c r="D93" s="11"/>
      <c r="E93" s="11"/>
      <c r="F93" s="11"/>
      <c r="G93" s="11"/>
      <c r="H93" s="12"/>
      <c r="I93" s="10"/>
      <c r="N93" s="20"/>
      <c r="O93" s="10"/>
      <c r="P93" s="40"/>
      <c r="Q93" s="40"/>
      <c r="R93" s="40"/>
      <c r="S93" s="40"/>
      <c r="T93" s="20"/>
      <c r="U93" s="10"/>
      <c r="V93" s="11"/>
      <c r="W93" s="11"/>
      <c r="X93" s="11"/>
      <c r="Y93" s="11"/>
      <c r="Z93" s="36"/>
      <c r="AA93" s="10"/>
      <c r="AB93" s="11"/>
      <c r="AC93" s="11"/>
      <c r="AD93" s="11"/>
      <c r="AE93" s="11"/>
      <c r="AF93" s="20"/>
      <c r="AG93" s="10"/>
      <c r="AH93" s="40"/>
      <c r="AI93" s="40"/>
      <c r="AJ93" s="40"/>
      <c r="AK93" s="40"/>
      <c r="AL93" s="21"/>
      <c r="AM93" s="10"/>
      <c r="AN93" s="40"/>
      <c r="AO93" s="40"/>
      <c r="AP93" s="40"/>
      <c r="AQ93" s="40"/>
      <c r="AR93" s="37"/>
      <c r="AS93" s="78"/>
      <c r="AT93" s="78"/>
      <c r="AU93" s="78"/>
      <c r="AV93" s="79"/>
      <c r="AW93" s="79"/>
      <c r="AX93" s="79"/>
    </row>
    <row r="94" spans="1:50" s="8" customFormat="1" ht="13.5" customHeight="1" x14ac:dyDescent="0.2">
      <c r="A94" s="253"/>
      <c r="B94" s="233"/>
      <c r="C94" s="19"/>
      <c r="D94" s="11"/>
      <c r="E94" s="11"/>
      <c r="F94" s="11"/>
      <c r="G94" s="11"/>
      <c r="H94" s="12"/>
      <c r="I94" s="10"/>
      <c r="J94" s="40"/>
      <c r="K94" s="40"/>
      <c r="L94" s="38"/>
      <c r="M94" s="38"/>
      <c r="N94" s="20"/>
      <c r="O94" s="10"/>
      <c r="P94" s="40"/>
      <c r="Q94" s="40"/>
      <c r="R94" s="40"/>
      <c r="S94" s="40"/>
      <c r="T94" s="20"/>
      <c r="U94" s="10"/>
      <c r="V94" s="40"/>
      <c r="W94" s="40"/>
      <c r="X94" s="38"/>
      <c r="Y94" s="38"/>
      <c r="Z94" s="36"/>
      <c r="AA94" s="10"/>
      <c r="AB94" s="40"/>
      <c r="AC94" s="40"/>
      <c r="AD94" s="38"/>
      <c r="AE94" s="38"/>
      <c r="AF94" s="20"/>
      <c r="AG94" s="10"/>
      <c r="AH94" s="40"/>
      <c r="AI94" s="40"/>
      <c r="AJ94" s="38"/>
      <c r="AK94" s="38"/>
      <c r="AL94" s="21"/>
      <c r="AM94" s="10"/>
      <c r="AN94" s="40"/>
      <c r="AO94" s="40"/>
      <c r="AP94" s="38"/>
      <c r="AQ94" s="38"/>
      <c r="AR94" s="37"/>
      <c r="AS94" s="78"/>
      <c r="AT94" s="78"/>
      <c r="AU94" s="78"/>
      <c r="AV94" s="79"/>
      <c r="AW94" s="79"/>
      <c r="AX94" s="79"/>
    </row>
    <row r="95" spans="1:50" s="8" customFormat="1" ht="13.5" customHeight="1" x14ac:dyDescent="0.2">
      <c r="A95" s="253"/>
      <c r="B95" s="234"/>
      <c r="C95" s="87"/>
      <c r="D95" s="89"/>
      <c r="E95" s="89"/>
      <c r="F95" s="89"/>
      <c r="G95" s="89"/>
      <c r="H95" s="83"/>
      <c r="I95" s="80"/>
      <c r="J95" s="113"/>
      <c r="K95" s="113"/>
      <c r="L95" s="81"/>
      <c r="M95" s="81"/>
      <c r="N95" s="82"/>
      <c r="O95" s="80"/>
      <c r="P95" s="113"/>
      <c r="Q95" s="113"/>
      <c r="R95" s="81"/>
      <c r="S95" s="81"/>
      <c r="T95" s="82"/>
      <c r="U95" s="80"/>
      <c r="V95" s="113"/>
      <c r="W95" s="113"/>
      <c r="X95" s="81"/>
      <c r="Y95" s="81"/>
      <c r="Z95" s="114"/>
      <c r="AA95" s="80"/>
      <c r="AB95" s="113"/>
      <c r="AC95" s="113"/>
      <c r="AD95" s="81"/>
      <c r="AE95" s="81"/>
      <c r="AF95" s="82"/>
      <c r="AG95" s="80"/>
      <c r="AH95" s="113"/>
      <c r="AI95" s="113"/>
      <c r="AJ95" s="81"/>
      <c r="AK95" s="81"/>
      <c r="AL95" s="85"/>
      <c r="AM95" s="80"/>
      <c r="AN95" s="113"/>
      <c r="AO95" s="113"/>
      <c r="AP95" s="81"/>
      <c r="AQ95" s="81"/>
      <c r="AR95" s="115"/>
      <c r="AS95" s="78"/>
      <c r="AT95" s="78"/>
      <c r="AU95" s="78"/>
      <c r="AV95" s="79"/>
      <c r="AW95" s="79"/>
      <c r="AX95" s="79"/>
    </row>
    <row r="96" spans="1:50" s="8" customFormat="1" ht="6" customHeight="1" collapsed="1" x14ac:dyDescent="0.2">
      <c r="A96" s="253"/>
      <c r="B96" s="222" t="s">
        <v>57</v>
      </c>
      <c r="C96" s="90"/>
      <c r="D96" s="93"/>
      <c r="E96" s="93"/>
      <c r="F96" s="93"/>
      <c r="G96" s="93"/>
      <c r="H96" s="91"/>
      <c r="I96" s="92"/>
      <c r="J96" s="93"/>
      <c r="K96" s="93"/>
      <c r="L96" s="93"/>
      <c r="M96" s="93"/>
      <c r="N96" s="91"/>
      <c r="O96" s="92"/>
      <c r="P96" s="93"/>
      <c r="Q96" s="93"/>
      <c r="R96" s="93"/>
      <c r="S96" s="93"/>
      <c r="T96" s="91"/>
      <c r="U96" s="92"/>
      <c r="V96" s="93"/>
      <c r="W96" s="93"/>
      <c r="X96" s="93"/>
      <c r="Y96" s="93"/>
      <c r="Z96" s="94"/>
      <c r="AA96" s="92"/>
      <c r="AB96" s="93"/>
      <c r="AC96" s="93"/>
      <c r="AD96" s="93"/>
      <c r="AE96" s="93"/>
      <c r="AF96" s="91"/>
      <c r="AG96" s="92"/>
      <c r="AH96" s="92"/>
      <c r="AI96" s="92"/>
      <c r="AJ96" s="92"/>
      <c r="AK96" s="92"/>
      <c r="AL96" s="95"/>
      <c r="AM96" s="92"/>
      <c r="AN96" s="93"/>
      <c r="AO96" s="93"/>
      <c r="AP96" s="93"/>
      <c r="AQ96" s="93"/>
      <c r="AR96" s="96"/>
      <c r="AS96" s="225"/>
      <c r="AT96" s="226"/>
      <c r="AU96" s="226"/>
      <c r="AV96" s="227"/>
      <c r="AW96" s="227"/>
      <c r="AX96" s="227"/>
    </row>
    <row r="97" spans="1:60" s="8" customFormat="1" ht="12.75" customHeight="1" x14ac:dyDescent="0.2">
      <c r="A97" s="253"/>
      <c r="B97" s="223"/>
      <c r="C97" s="19"/>
      <c r="D97" s="228"/>
      <c r="E97" s="228"/>
      <c r="F97" s="228"/>
      <c r="G97" s="228"/>
      <c r="H97" s="20"/>
      <c r="I97" s="10"/>
      <c r="J97" s="217"/>
      <c r="K97" s="217"/>
      <c r="L97" s="217"/>
      <c r="M97" s="217"/>
      <c r="N97" s="20"/>
      <c r="O97" s="10"/>
      <c r="P97" s="217"/>
      <c r="Q97" s="217"/>
      <c r="R97" s="217"/>
      <c r="S97" s="217"/>
      <c r="T97" s="20"/>
      <c r="U97" s="10"/>
      <c r="V97" s="11"/>
      <c r="W97" s="11"/>
      <c r="X97" s="11"/>
      <c r="Y97" s="11"/>
      <c r="Z97" s="12"/>
      <c r="AA97" s="10"/>
      <c r="AB97" s="229"/>
      <c r="AC97" s="230"/>
      <c r="AD97" s="230"/>
      <c r="AE97" s="231"/>
      <c r="AF97" s="20"/>
      <c r="AG97" s="10"/>
      <c r="AH97" s="229"/>
      <c r="AI97" s="230"/>
      <c r="AJ97" s="230"/>
      <c r="AK97" s="231"/>
      <c r="AL97" s="21"/>
      <c r="AM97" s="10"/>
      <c r="AN97" s="217"/>
      <c r="AO97" s="217"/>
      <c r="AP97" s="217"/>
      <c r="AQ97" s="217"/>
      <c r="AR97" s="13"/>
      <c r="AS97" s="225"/>
      <c r="AT97" s="226"/>
      <c r="AU97" s="226"/>
      <c r="AV97" s="227"/>
      <c r="AW97" s="227"/>
      <c r="AX97" s="227"/>
    </row>
    <row r="98" spans="1:60" s="101" customFormat="1" ht="38.25" customHeight="1" x14ac:dyDescent="0.25">
      <c r="A98" s="253"/>
      <c r="B98" s="223"/>
      <c r="C98" s="22"/>
      <c r="D98" s="53"/>
      <c r="E98" s="53"/>
      <c r="F98" s="53"/>
      <c r="G98" s="53"/>
      <c r="H98" s="25"/>
      <c r="I98" s="26"/>
      <c r="J98" s="213"/>
      <c r="K98" s="213"/>
      <c r="L98" s="213"/>
      <c r="M98" s="213"/>
      <c r="N98" s="25"/>
      <c r="O98" s="26"/>
      <c r="P98" s="213"/>
      <c r="Q98" s="213"/>
      <c r="R98" s="213"/>
      <c r="S98" s="213"/>
      <c r="T98" s="25"/>
      <c r="U98" s="26"/>
      <c r="V98" s="54"/>
      <c r="W98" s="54"/>
      <c r="X98" s="54"/>
      <c r="Y98" s="54"/>
      <c r="Z98" s="28"/>
      <c r="AA98" s="26"/>
      <c r="AB98" s="218" t="s">
        <v>58</v>
      </c>
      <c r="AC98" s="219"/>
      <c r="AD98" s="219"/>
      <c r="AE98" s="220"/>
      <c r="AF98" s="25"/>
      <c r="AG98" s="26"/>
      <c r="AH98" s="218" t="s">
        <v>59</v>
      </c>
      <c r="AI98" s="219"/>
      <c r="AJ98" s="219"/>
      <c r="AK98" s="220"/>
      <c r="AL98" s="88"/>
      <c r="AM98" s="24"/>
      <c r="AN98" s="221"/>
      <c r="AO98" s="221"/>
      <c r="AP98" s="221"/>
      <c r="AQ98" s="221"/>
      <c r="AR98" s="30"/>
      <c r="AS98" s="225"/>
      <c r="AT98" s="226"/>
      <c r="AU98" s="226"/>
      <c r="AV98" s="227"/>
      <c r="AW98" s="227"/>
      <c r="AX98" s="227"/>
    </row>
    <row r="99" spans="1:60" s="8" customFormat="1" ht="14.25" customHeight="1" x14ac:dyDescent="0.25">
      <c r="A99" s="253"/>
      <c r="B99" s="223"/>
      <c r="C99" s="19"/>
      <c r="D99" s="40"/>
      <c r="E99" s="40"/>
      <c r="F99" s="40"/>
      <c r="G99" s="40"/>
      <c r="H99" s="20"/>
      <c r="I99" s="10"/>
      <c r="J99" s="53"/>
      <c r="K99" s="53"/>
      <c r="L99" s="53"/>
      <c r="M99" s="53"/>
      <c r="N99" s="20"/>
      <c r="O99" s="10"/>
      <c r="P99" s="53"/>
      <c r="Q99" s="53"/>
      <c r="R99" s="53"/>
      <c r="S99" s="53"/>
      <c r="T99" s="20"/>
      <c r="U99" s="10"/>
      <c r="V99" s="11"/>
      <c r="W99" s="11"/>
      <c r="X99" s="11"/>
      <c r="Y99" s="11"/>
      <c r="Z99" s="12"/>
      <c r="AA99" s="10"/>
      <c r="AB99" s="33" t="s">
        <v>14</v>
      </c>
      <c r="AC99" s="33" t="s">
        <v>15</v>
      </c>
      <c r="AD99" s="32" t="s">
        <v>16</v>
      </c>
      <c r="AE99" s="32" t="s">
        <v>17</v>
      </c>
      <c r="AF99" s="20"/>
      <c r="AG99" s="10"/>
      <c r="AH99" s="33" t="s">
        <v>14</v>
      </c>
      <c r="AI99" s="33" t="s">
        <v>15</v>
      </c>
      <c r="AJ99" s="32" t="s">
        <v>16</v>
      </c>
      <c r="AK99" s="32" t="s">
        <v>17</v>
      </c>
      <c r="AL99" s="21"/>
      <c r="AM99" s="10"/>
      <c r="AN99" s="53"/>
      <c r="AO99" s="53"/>
      <c r="AP99" s="53"/>
      <c r="AQ99" s="53"/>
      <c r="AR99" s="13"/>
      <c r="AS99" s="225"/>
      <c r="AT99" s="226"/>
      <c r="AU99" s="226"/>
      <c r="AV99" s="227"/>
      <c r="AW99" s="227"/>
      <c r="AX99" s="227"/>
      <c r="BH99" s="8" t="s">
        <v>60</v>
      </c>
    </row>
    <row r="100" spans="1:60" s="8" customFormat="1" ht="12.75" customHeight="1" x14ac:dyDescent="0.2">
      <c r="A100" s="253"/>
      <c r="B100" s="223"/>
      <c r="C100" s="19"/>
      <c r="D100" s="54"/>
      <c r="E100" s="54"/>
      <c r="F100" s="54"/>
      <c r="G100" s="54"/>
      <c r="H100" s="20"/>
      <c r="I100" s="10"/>
      <c r="J100" s="40"/>
      <c r="K100" s="40"/>
      <c r="L100" s="40"/>
      <c r="M100" s="40"/>
      <c r="N100" s="20"/>
      <c r="O100" s="10"/>
      <c r="P100" s="40"/>
      <c r="Q100" s="40"/>
      <c r="R100" s="40"/>
      <c r="S100" s="40"/>
      <c r="T100" s="20"/>
      <c r="U100" s="10"/>
      <c r="V100" s="11"/>
      <c r="W100" s="11"/>
      <c r="X100" s="11"/>
      <c r="Y100" s="11"/>
      <c r="Z100" s="36"/>
      <c r="AA100" s="10"/>
      <c r="AB100" s="35">
        <v>3</v>
      </c>
      <c r="AC100" s="35">
        <v>3</v>
      </c>
      <c r="AD100" s="35">
        <f>AE100-AC100</f>
        <v>6</v>
      </c>
      <c r="AE100" s="35">
        <f>AB100*3</f>
        <v>9</v>
      </c>
      <c r="AF100" s="20"/>
      <c r="AG100" s="10"/>
      <c r="AH100" s="35">
        <v>3</v>
      </c>
      <c r="AI100" s="35">
        <v>3</v>
      </c>
      <c r="AJ100" s="35">
        <f>AK100-AI100</f>
        <v>6</v>
      </c>
      <c r="AK100" s="35">
        <f>AH100*3</f>
        <v>9</v>
      </c>
      <c r="AL100" s="21"/>
      <c r="AM100" s="10"/>
      <c r="AN100" s="40"/>
      <c r="AO100" s="40"/>
      <c r="AP100" s="40"/>
      <c r="AQ100" s="40"/>
      <c r="AR100" s="37">
        <f>+V66+AB72+D83+AH72+AB66+AN79+J83+AB79+AB100+AN72+AH66+AH79+AH100</f>
        <v>34</v>
      </c>
      <c r="AS100" s="225"/>
      <c r="AT100" s="226"/>
      <c r="AU100" s="226"/>
      <c r="AV100" s="227"/>
      <c r="AW100" s="227"/>
      <c r="AX100" s="227"/>
    </row>
    <row r="101" spans="1:60" s="8" customFormat="1" ht="18.75" customHeight="1" thickBot="1" x14ac:dyDescent="0.25">
      <c r="A101" s="254"/>
      <c r="B101" s="224"/>
      <c r="C101" s="14"/>
      <c r="D101" s="116"/>
      <c r="E101" s="116"/>
      <c r="F101" s="116"/>
      <c r="G101" s="116"/>
      <c r="H101" s="43"/>
      <c r="I101" s="15"/>
      <c r="J101" s="68"/>
      <c r="K101" s="68"/>
      <c r="L101" s="68"/>
      <c r="M101" s="68"/>
      <c r="N101" s="43"/>
      <c r="O101" s="15"/>
      <c r="P101" s="68"/>
      <c r="Q101" s="68"/>
      <c r="R101" s="68"/>
      <c r="S101" s="68"/>
      <c r="T101" s="43"/>
      <c r="U101" s="15"/>
      <c r="V101" s="16"/>
      <c r="W101" s="16"/>
      <c r="X101" s="16"/>
      <c r="Y101" s="16"/>
      <c r="Z101" s="69"/>
      <c r="AA101" s="15"/>
      <c r="AB101" s="67"/>
      <c r="AC101" s="67"/>
      <c r="AD101" s="67"/>
      <c r="AE101" s="67"/>
      <c r="AF101" s="43"/>
      <c r="AG101" s="15"/>
      <c r="AH101" s="68"/>
      <c r="AI101" s="68"/>
      <c r="AJ101" s="67"/>
      <c r="AK101" s="67"/>
      <c r="AL101" s="44"/>
      <c r="AM101" s="15"/>
      <c r="AN101" s="68"/>
      <c r="AO101" s="68"/>
      <c r="AP101" s="67"/>
      <c r="AQ101" s="67"/>
      <c r="AR101" s="71"/>
      <c r="AS101" s="225"/>
      <c r="AT101" s="226"/>
      <c r="AU101" s="226"/>
      <c r="AV101" s="227"/>
      <c r="AW101" s="227"/>
      <c r="AX101" s="227"/>
    </row>
    <row r="102" spans="1:60" ht="12.75" customHeight="1" x14ac:dyDescent="0.2">
      <c r="A102" s="117"/>
      <c r="B102" s="118"/>
      <c r="D102" s="213"/>
      <c r="E102" s="213"/>
      <c r="F102" s="213"/>
      <c r="G102" s="213"/>
      <c r="I102" s="58"/>
      <c r="J102" s="40"/>
      <c r="K102" s="40"/>
      <c r="L102" s="40"/>
      <c r="M102" s="40"/>
      <c r="O102" s="10"/>
      <c r="P102" s="40"/>
      <c r="Q102" s="40"/>
      <c r="R102" s="40"/>
      <c r="S102" s="40"/>
      <c r="T102" s="10"/>
      <c r="V102" s="40"/>
      <c r="W102" s="40"/>
      <c r="X102" s="40"/>
      <c r="Y102" s="40"/>
      <c r="Z102" s="119"/>
      <c r="AB102" s="40"/>
      <c r="AC102" s="40"/>
      <c r="AD102" s="40"/>
      <c r="AE102" s="40"/>
      <c r="AN102" s="40"/>
      <c r="AO102" s="40"/>
      <c r="AP102" s="40"/>
      <c r="AQ102" s="40"/>
      <c r="AR102" s="119"/>
      <c r="AS102" s="214"/>
      <c r="AT102" s="214"/>
      <c r="AU102" s="214"/>
      <c r="AV102" s="215"/>
      <c r="AW102" s="215"/>
      <c r="AX102" s="215"/>
    </row>
    <row r="103" spans="1:60" ht="12.75" customHeight="1" x14ac:dyDescent="0.25">
      <c r="A103" s="117"/>
      <c r="B103" s="118"/>
      <c r="D103" s="53"/>
      <c r="E103" s="53"/>
      <c r="F103" s="53"/>
      <c r="G103" s="53"/>
      <c r="I103" s="58"/>
      <c r="J103" s="40"/>
      <c r="K103" s="40"/>
      <c r="L103" s="40"/>
      <c r="M103" s="40"/>
      <c r="O103" s="10"/>
      <c r="P103" s="40"/>
      <c r="Q103" s="40"/>
      <c r="S103" s="40"/>
      <c r="T103" s="10"/>
      <c r="V103" s="39"/>
      <c r="W103" s="39"/>
      <c r="X103" s="39"/>
      <c r="Y103" s="40"/>
      <c r="AB103" s="120"/>
      <c r="AC103" s="40"/>
      <c r="AD103" s="40"/>
      <c r="AE103" s="40"/>
      <c r="AL103" s="38"/>
      <c r="AP103" s="10"/>
      <c r="AQ103" s="38"/>
      <c r="AR103" s="38"/>
      <c r="AS103" s="214"/>
      <c r="AT103" s="214"/>
      <c r="AU103" s="214"/>
      <c r="AV103" s="215"/>
      <c r="AW103" s="215"/>
      <c r="AX103" s="215"/>
    </row>
    <row r="104" spans="1:60" ht="12.75" customHeight="1" x14ac:dyDescent="0.2">
      <c r="A104" s="117"/>
      <c r="B104" s="118"/>
      <c r="D104" s="40"/>
      <c r="E104" s="40"/>
      <c r="F104" s="40"/>
      <c r="G104" s="40"/>
      <c r="I104" s="58"/>
      <c r="J104" s="40"/>
      <c r="K104" s="40"/>
      <c r="L104" s="40"/>
      <c r="M104" s="40"/>
      <c r="O104" s="10"/>
      <c r="P104" s="40"/>
      <c r="Q104" s="40"/>
      <c r="R104" s="40"/>
      <c r="S104" s="40"/>
      <c r="T104" s="10"/>
      <c r="V104" s="40"/>
      <c r="W104" s="40"/>
      <c r="X104" s="40"/>
      <c r="Y104" s="40"/>
      <c r="AB104" s="40"/>
      <c r="AC104" s="40"/>
      <c r="AD104" s="40"/>
      <c r="AE104" s="40"/>
      <c r="AN104" s="40"/>
      <c r="AO104" s="40"/>
      <c r="AP104" s="40"/>
      <c r="AQ104" s="40"/>
      <c r="AS104" s="214"/>
      <c r="AT104" s="214"/>
      <c r="AU104" s="214"/>
      <c r="AV104" s="215"/>
      <c r="AW104" s="215"/>
      <c r="AX104" s="215"/>
    </row>
    <row r="105" spans="1:60" ht="12.75" customHeight="1" x14ac:dyDescent="0.25">
      <c r="A105" s="117"/>
      <c r="B105" s="121"/>
      <c r="C105" s="122"/>
      <c r="D105" s="40"/>
      <c r="E105" s="40"/>
      <c r="F105" s="40"/>
      <c r="G105" s="40"/>
      <c r="H105" s="122"/>
      <c r="I105" s="8"/>
      <c r="J105" s="8"/>
      <c r="K105" s="8"/>
      <c r="L105" s="8"/>
      <c r="M105" s="8"/>
      <c r="N105" s="122"/>
      <c r="O105" s="8"/>
      <c r="P105" s="8"/>
      <c r="Q105" s="8"/>
      <c r="R105" s="8"/>
      <c r="S105" s="8"/>
      <c r="T105" s="8"/>
      <c r="U105" s="122"/>
      <c r="V105" s="122"/>
      <c r="W105" s="122"/>
      <c r="X105" s="8"/>
      <c r="Y105" s="122"/>
      <c r="Z105" s="122"/>
      <c r="AA105" s="122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122"/>
      <c r="AP105" s="8"/>
      <c r="AQ105" s="122"/>
      <c r="AR105" s="11"/>
    </row>
    <row r="106" spans="1:60" ht="13.5" customHeight="1" x14ac:dyDescent="0.3">
      <c r="A106" s="117"/>
      <c r="B106" s="121"/>
      <c r="C106" s="122"/>
      <c r="D106" s="123" t="s">
        <v>14</v>
      </c>
      <c r="E106" s="123" t="s">
        <v>15</v>
      </c>
      <c r="F106" s="123" t="s">
        <v>61</v>
      </c>
      <c r="G106" s="123" t="s">
        <v>62</v>
      </c>
      <c r="H106" s="124"/>
      <c r="I106" s="125"/>
      <c r="J106" s="123" t="s">
        <v>14</v>
      </c>
      <c r="K106" s="123" t="s">
        <v>15</v>
      </c>
      <c r="L106" s="123" t="s">
        <v>61</v>
      </c>
      <c r="M106" s="123" t="s">
        <v>62</v>
      </c>
      <c r="N106" s="124"/>
      <c r="O106" s="125"/>
      <c r="P106" s="123" t="s">
        <v>14</v>
      </c>
      <c r="Q106" s="123" t="s">
        <v>15</v>
      </c>
      <c r="R106" s="123" t="s">
        <v>61</v>
      </c>
      <c r="S106" s="123" t="s">
        <v>62</v>
      </c>
      <c r="T106" s="125"/>
      <c r="U106" s="124"/>
      <c r="V106" s="123" t="s">
        <v>14</v>
      </c>
      <c r="W106" s="123" t="s">
        <v>15</v>
      </c>
      <c r="X106" s="123" t="s">
        <v>61</v>
      </c>
      <c r="Y106" s="123" t="s">
        <v>62</v>
      </c>
      <c r="Z106" s="124"/>
      <c r="AA106" s="124"/>
      <c r="AB106" s="126" t="s">
        <v>14</v>
      </c>
      <c r="AC106" s="127" t="s">
        <v>15</v>
      </c>
      <c r="AD106" s="123" t="s">
        <v>61</v>
      </c>
      <c r="AE106" s="123" t="s">
        <v>62</v>
      </c>
      <c r="AF106" s="128"/>
      <c r="AG106" s="128"/>
      <c r="AH106" s="123" t="s">
        <v>14</v>
      </c>
      <c r="AI106" s="123" t="s">
        <v>15</v>
      </c>
      <c r="AJ106" s="123" t="s">
        <v>61</v>
      </c>
      <c r="AK106" s="123" t="s">
        <v>62</v>
      </c>
      <c r="AL106" s="128"/>
      <c r="AM106" s="124"/>
      <c r="AN106" s="123" t="s">
        <v>14</v>
      </c>
      <c r="AO106" s="123" t="s">
        <v>15</v>
      </c>
      <c r="AP106" s="123" t="s">
        <v>61</v>
      </c>
      <c r="AQ106" s="123" t="s">
        <v>62</v>
      </c>
      <c r="AR106" s="124"/>
      <c r="AS106" s="216"/>
      <c r="AT106" s="216"/>
      <c r="AU106" s="216"/>
      <c r="AV106" s="216"/>
      <c r="AW106" s="216"/>
      <c r="AX106" s="216"/>
    </row>
    <row r="107" spans="1:60" ht="14.25" customHeight="1" x14ac:dyDescent="0.3">
      <c r="A107" s="117"/>
      <c r="B107" s="121"/>
      <c r="D107" s="129">
        <f>+D32+D37+D42+D26+D14+D9</f>
        <v>15</v>
      </c>
      <c r="E107" s="129">
        <f t="shared" ref="E107:G107" si="0">E42+E37+E32+E26+E14+E9</f>
        <v>19</v>
      </c>
      <c r="F107" s="129">
        <f t="shared" si="0"/>
        <v>26</v>
      </c>
      <c r="G107" s="129">
        <f t="shared" si="0"/>
        <v>45</v>
      </c>
      <c r="H107" s="130"/>
      <c r="I107" s="128"/>
      <c r="J107" s="129">
        <f>+J49+J37+J42+J26+J14+J9</f>
        <v>15</v>
      </c>
      <c r="K107" s="129">
        <f>K42++K49+K37+K26+K9+K14+Q14</f>
        <v>21</v>
      </c>
      <c r="L107" s="129">
        <f>L42++L49+L37+L26+L9+L14+R14</f>
        <v>27</v>
      </c>
      <c r="M107" s="129">
        <f>M42++M49+M37+M26+M9+M14+S14</f>
        <v>48</v>
      </c>
      <c r="N107" s="130"/>
      <c r="O107" s="128"/>
      <c r="P107" s="129">
        <f>+P49+P37+P32+P26+P14+P9</f>
        <v>15</v>
      </c>
      <c r="Q107" s="129">
        <f>+Q32+Q37+Q49+Q26+Q9</f>
        <v>17</v>
      </c>
      <c r="R107" s="129">
        <f>+R32+R37+R49+R26+R9</f>
        <v>25</v>
      </c>
      <c r="S107" s="129">
        <f>+S32+S37+S49+S26+S9</f>
        <v>42</v>
      </c>
      <c r="T107" s="128"/>
      <c r="U107" s="130"/>
      <c r="V107" s="129">
        <f>+V66+V37+V26+V54+V42</f>
        <v>15</v>
      </c>
      <c r="W107" s="129">
        <f t="shared" ref="W107:Y107" si="1">W42+W37+W66+W54+W26</f>
        <v>17</v>
      </c>
      <c r="X107" s="129">
        <f t="shared" si="1"/>
        <v>28</v>
      </c>
      <c r="Y107" s="129">
        <f t="shared" si="1"/>
        <v>45</v>
      </c>
      <c r="Z107" s="131"/>
      <c r="AA107" s="130"/>
      <c r="AB107" s="129">
        <f>AB100+AB79+AB72+AB66+AB49</f>
        <v>15</v>
      </c>
      <c r="AC107" s="129">
        <f>AC100+AC79+AC72+AC66+AC49</f>
        <v>15</v>
      </c>
      <c r="AD107" s="129">
        <f>AD100+AD79+AD72+AD66+AD49</f>
        <v>30</v>
      </c>
      <c r="AE107" s="129">
        <f>AE100+AE79+AE72+AE66+AE49</f>
        <v>45</v>
      </c>
      <c r="AF107" s="128"/>
      <c r="AG107" s="128"/>
      <c r="AH107" s="129">
        <f>AH100+AH66+AH54+AH72+AH79</f>
        <v>15</v>
      </c>
      <c r="AI107" s="129">
        <f t="shared" ref="AI107:AK107" si="2">AI100+AI66+AI54+AI72+AI79</f>
        <v>15</v>
      </c>
      <c r="AJ107" s="129">
        <f t="shared" si="2"/>
        <v>30</v>
      </c>
      <c r="AK107" s="129">
        <f t="shared" si="2"/>
        <v>45</v>
      </c>
      <c r="AL107" s="128"/>
      <c r="AM107" s="130"/>
      <c r="AN107" s="129">
        <f>AN49+AN79+AN72+AN9+AN19</f>
        <v>15</v>
      </c>
      <c r="AO107" s="129">
        <f>AO49+AO79+AO72+AO9+AO19</f>
        <v>16</v>
      </c>
      <c r="AP107" s="129">
        <f>AP49+AP79+AP72+AP9+AP19</f>
        <v>29</v>
      </c>
      <c r="AQ107" s="129">
        <f>AQ49+AQ79+AQ72+AQ9+AQ19</f>
        <v>45</v>
      </c>
      <c r="AR107" s="130"/>
      <c r="AS107" s="216"/>
      <c r="AT107" s="216"/>
      <c r="AU107" s="216"/>
      <c r="AV107" s="216"/>
      <c r="AW107" s="216"/>
      <c r="AX107" s="216"/>
    </row>
    <row r="108" spans="1:60" s="110" customFormat="1" ht="14.25" customHeight="1" x14ac:dyDescent="0.25">
      <c r="A108" s="132"/>
      <c r="B108" s="133"/>
      <c r="C108" s="134"/>
      <c r="D108" s="39"/>
      <c r="E108" s="39"/>
      <c r="F108" s="39"/>
      <c r="G108" s="39"/>
      <c r="H108" s="134"/>
      <c r="J108" s="39"/>
      <c r="K108" s="39"/>
      <c r="L108" s="39"/>
      <c r="M108" s="39"/>
      <c r="N108" s="134"/>
      <c r="P108" s="39"/>
      <c r="Q108" s="39"/>
      <c r="R108" s="39"/>
      <c r="S108" s="39"/>
      <c r="U108" s="134"/>
      <c r="V108" s="39"/>
      <c r="W108" s="39"/>
      <c r="X108" s="39"/>
      <c r="Y108" s="39"/>
      <c r="Z108" s="39"/>
      <c r="AA108" s="134"/>
      <c r="AB108" s="39"/>
      <c r="AC108" s="39"/>
      <c r="AD108" s="39"/>
      <c r="AE108" s="39"/>
      <c r="AH108" s="39"/>
      <c r="AI108" s="39"/>
      <c r="AJ108" s="39"/>
      <c r="AK108" s="39"/>
      <c r="AM108" s="134"/>
      <c r="AN108" s="39"/>
      <c r="AO108" s="39"/>
      <c r="AP108" s="39"/>
      <c r="AQ108" s="39"/>
      <c r="AR108" s="134"/>
      <c r="AS108" s="135"/>
      <c r="AT108" s="135"/>
      <c r="AU108" s="135"/>
      <c r="AV108" s="135"/>
      <c r="AW108" s="135"/>
      <c r="AX108" s="135"/>
    </row>
    <row r="109" spans="1:60" x14ac:dyDescent="0.25">
      <c r="D109" s="122"/>
      <c r="E109" s="122"/>
      <c r="F109" s="8"/>
      <c r="G109" s="122"/>
      <c r="Q109" s="212"/>
      <c r="R109" s="212"/>
      <c r="S109" s="212"/>
      <c r="T109" s="212"/>
      <c r="V109" s="102"/>
      <c r="W109" s="102"/>
      <c r="X109" s="102"/>
      <c r="Y109" s="102"/>
      <c r="AH109" s="212" t="s">
        <v>63</v>
      </c>
      <c r="AI109" s="212"/>
      <c r="AJ109" s="212"/>
      <c r="AK109" s="212"/>
      <c r="AL109" s="212"/>
      <c r="AN109" s="63" t="s">
        <v>14</v>
      </c>
      <c r="AO109" s="63" t="s">
        <v>15</v>
      </c>
      <c r="AP109" s="63" t="s">
        <v>16</v>
      </c>
      <c r="AQ109" s="63" t="s">
        <v>17</v>
      </c>
    </row>
    <row r="110" spans="1:60" x14ac:dyDescent="0.25">
      <c r="D110" s="11"/>
      <c r="E110" s="11"/>
      <c r="G110" s="11"/>
      <c r="R110" s="212"/>
      <c r="S110" s="212"/>
      <c r="T110" s="10"/>
      <c r="V110" s="137"/>
      <c r="W110" s="137"/>
      <c r="X110" s="137"/>
      <c r="Y110" s="137"/>
      <c r="AH110" s="212" t="s">
        <v>64</v>
      </c>
      <c r="AI110" s="212"/>
      <c r="AJ110" s="212"/>
      <c r="AK110" s="212"/>
      <c r="AN110" s="138">
        <f>D107+J107+P107+V107+AB107+AH107+AN107</f>
        <v>105</v>
      </c>
      <c r="AO110" s="138">
        <f>E107+K107+Q107+W107+AC107+AI107+AO107</f>
        <v>120</v>
      </c>
      <c r="AP110" s="138">
        <f>F107+L107+R107+X107+AD107+AJ107+AP107</f>
        <v>195</v>
      </c>
      <c r="AQ110" s="138">
        <f>G107+M107+S107+Y107+AE107+AK107+AQ107</f>
        <v>315</v>
      </c>
    </row>
    <row r="111" spans="1:60" ht="12.75" x14ac:dyDescent="0.2">
      <c r="B111" s="11"/>
      <c r="D111" s="11"/>
      <c r="E111" s="11"/>
      <c r="G111" s="11"/>
      <c r="R111" s="139"/>
      <c r="S111" s="139"/>
      <c r="T111" s="10"/>
      <c r="V111" s="38"/>
      <c r="W111" s="38"/>
      <c r="X111" s="38"/>
      <c r="Y111" s="38"/>
      <c r="AH111" s="212" t="s">
        <v>65</v>
      </c>
      <c r="AI111" s="212"/>
      <c r="AJ111" s="212"/>
      <c r="AK111" s="212"/>
      <c r="AN111" s="34">
        <f>+AN110</f>
        <v>105</v>
      </c>
      <c r="AO111" s="34">
        <f>+AO110*16</f>
        <v>1920</v>
      </c>
      <c r="AP111" s="34">
        <f>+AP110*16</f>
        <v>3120</v>
      </c>
      <c r="AQ111" s="34">
        <f>+AQ110*16</f>
        <v>5040</v>
      </c>
    </row>
    <row r="112" spans="1:60" ht="12.75" x14ac:dyDescent="0.2">
      <c r="B112" s="11"/>
      <c r="T112" s="10"/>
      <c r="V112" s="40"/>
      <c r="W112" s="40"/>
      <c r="X112" s="40"/>
      <c r="Y112" s="120"/>
      <c r="AQ112" s="10">
        <f>+AN111*48</f>
        <v>5040</v>
      </c>
    </row>
    <row r="113" spans="2:43" ht="12.75" x14ac:dyDescent="0.2">
      <c r="B113" s="11"/>
      <c r="AP113" s="140"/>
    </row>
    <row r="114" spans="2:43" x14ac:dyDescent="0.25">
      <c r="B114" s="11"/>
      <c r="AI114" s="212"/>
      <c r="AJ114" s="212"/>
      <c r="AK114" s="212"/>
      <c r="AL114" s="212"/>
      <c r="AN114" s="102"/>
      <c r="AO114" s="102"/>
      <c r="AP114" s="102"/>
      <c r="AQ114" s="102"/>
    </row>
    <row r="115" spans="2:43" ht="12.75" x14ac:dyDescent="0.2">
      <c r="B115" s="11"/>
      <c r="AN115" s="38"/>
      <c r="AO115" s="38"/>
      <c r="AP115" s="38"/>
      <c r="AQ115" s="38"/>
    </row>
    <row r="116" spans="2:43" ht="12.75" x14ac:dyDescent="0.2">
      <c r="B116" s="11"/>
      <c r="AN116" s="38"/>
      <c r="AO116" s="38"/>
      <c r="AP116" s="38"/>
      <c r="AQ116" s="38"/>
    </row>
  </sheetData>
  <mergeCells count="175">
    <mergeCell ref="AH3:AK3"/>
    <mergeCell ref="AN3:AQ3"/>
    <mergeCell ref="A1:B1"/>
    <mergeCell ref="C1:AR1"/>
    <mergeCell ref="A2:B4"/>
    <mergeCell ref="P7:S7"/>
    <mergeCell ref="AN7:AQ7"/>
    <mergeCell ref="D11:G11"/>
    <mergeCell ref="J11:M11"/>
    <mergeCell ref="A5:B21"/>
    <mergeCell ref="AS2:AU4"/>
    <mergeCell ref="AS5:AU21"/>
    <mergeCell ref="AV5:AX21"/>
    <mergeCell ref="D6:G6"/>
    <mergeCell ref="J6:M6"/>
    <mergeCell ref="P6:S6"/>
    <mergeCell ref="AN6:AQ6"/>
    <mergeCell ref="D7:G7"/>
    <mergeCell ref="J7:M7"/>
    <mergeCell ref="P11:S11"/>
    <mergeCell ref="D12:G12"/>
    <mergeCell ref="J12:M12"/>
    <mergeCell ref="AN16:AQ16"/>
    <mergeCell ref="AV2:AX4"/>
    <mergeCell ref="D3:G3"/>
    <mergeCell ref="J3:M3"/>
    <mergeCell ref="P3:S3"/>
    <mergeCell ref="V3:Y3"/>
    <mergeCell ref="AB3:AE3"/>
    <mergeCell ref="P12:S12"/>
    <mergeCell ref="AN17:AQ17"/>
    <mergeCell ref="AN31:AQ31"/>
    <mergeCell ref="AN32:AQ32"/>
    <mergeCell ref="D34:G34"/>
    <mergeCell ref="J34:M34"/>
    <mergeCell ref="P34:S34"/>
    <mergeCell ref="V34:Y34"/>
    <mergeCell ref="AB34:AE34"/>
    <mergeCell ref="AN30:AQ30"/>
    <mergeCell ref="AN28:AQ28"/>
    <mergeCell ref="D29:G29"/>
    <mergeCell ref="P29:S29"/>
    <mergeCell ref="AH29:AK29"/>
    <mergeCell ref="AN29:AQ29"/>
    <mergeCell ref="D30:G30"/>
    <mergeCell ref="P30:S30"/>
    <mergeCell ref="AH30:AK30"/>
    <mergeCell ref="A22:B44"/>
    <mergeCell ref="D35:G35"/>
    <mergeCell ref="J35:M35"/>
    <mergeCell ref="P35:S35"/>
    <mergeCell ref="V35:Y35"/>
    <mergeCell ref="AB35:AE35"/>
    <mergeCell ref="D39:G39"/>
    <mergeCell ref="J39:M39"/>
    <mergeCell ref="V39:Y39"/>
    <mergeCell ref="D23:G23"/>
    <mergeCell ref="J23:M23"/>
    <mergeCell ref="P23:S23"/>
    <mergeCell ref="V23:Y23"/>
    <mergeCell ref="D24:G24"/>
    <mergeCell ref="J24:M24"/>
    <mergeCell ref="P24:S24"/>
    <mergeCell ref="V24:Y24"/>
    <mergeCell ref="AB46:AE46"/>
    <mergeCell ref="AN46:AQ46"/>
    <mergeCell ref="D47:G47"/>
    <mergeCell ref="J47:M47"/>
    <mergeCell ref="P47:S47"/>
    <mergeCell ref="AB47:AE47"/>
    <mergeCell ref="AN47:AQ47"/>
    <mergeCell ref="D40:G40"/>
    <mergeCell ref="J40:M40"/>
    <mergeCell ref="V40:Y40"/>
    <mergeCell ref="D46:G46"/>
    <mergeCell ref="J46:M46"/>
    <mergeCell ref="P46:S46"/>
    <mergeCell ref="A62:A101"/>
    <mergeCell ref="B62:B67"/>
    <mergeCell ref="AS62:AU67"/>
    <mergeCell ref="AV62:AX67"/>
    <mergeCell ref="P63:S63"/>
    <mergeCell ref="V63:Y63"/>
    <mergeCell ref="AB63:AE63"/>
    <mergeCell ref="AH63:AK63"/>
    <mergeCell ref="AH51:AK51"/>
    <mergeCell ref="D52:G52"/>
    <mergeCell ref="V52:Y52"/>
    <mergeCell ref="AH52:AK52"/>
    <mergeCell ref="P64:S64"/>
    <mergeCell ref="V64:Y64"/>
    <mergeCell ref="AB64:AE64"/>
    <mergeCell ref="AH64:AK64"/>
    <mergeCell ref="A45:B61"/>
    <mergeCell ref="D51:G51"/>
    <mergeCell ref="V51:Y51"/>
    <mergeCell ref="AS22:AU48"/>
    <mergeCell ref="AV22:AX48"/>
    <mergeCell ref="D67:G67"/>
    <mergeCell ref="B68:B74"/>
    <mergeCell ref="D68:G68"/>
    <mergeCell ref="AS68:AU74"/>
    <mergeCell ref="AV68:AX74"/>
    <mergeCell ref="J69:M69"/>
    <mergeCell ref="P69:S69"/>
    <mergeCell ref="V69:Y69"/>
    <mergeCell ref="AB69:AE69"/>
    <mergeCell ref="AH69:AK69"/>
    <mergeCell ref="AN69:AQ69"/>
    <mergeCell ref="J70:M70"/>
    <mergeCell ref="P70:S70"/>
    <mergeCell ref="V70:Y70"/>
    <mergeCell ref="AB70:AE70"/>
    <mergeCell ref="AH70:AK70"/>
    <mergeCell ref="AN70:AQ70"/>
    <mergeCell ref="AN76:AQ76"/>
    <mergeCell ref="B75:B82"/>
    <mergeCell ref="J75:M75"/>
    <mergeCell ref="D76:G76"/>
    <mergeCell ref="J76:M76"/>
    <mergeCell ref="P76:S76"/>
    <mergeCell ref="AB76:AE76"/>
    <mergeCell ref="AH76:AK76"/>
    <mergeCell ref="P90:S90"/>
    <mergeCell ref="AH90:AK90"/>
    <mergeCell ref="AN90:AQ90"/>
    <mergeCell ref="D77:G77"/>
    <mergeCell ref="J77:M77"/>
    <mergeCell ref="P77:S77"/>
    <mergeCell ref="AB77:AE77"/>
    <mergeCell ref="AH77:AK77"/>
    <mergeCell ref="AN77:AQ77"/>
    <mergeCell ref="P81:S81"/>
    <mergeCell ref="V81:Y81"/>
    <mergeCell ref="AN81:AQ81"/>
    <mergeCell ref="AS82:AU88"/>
    <mergeCell ref="AV82:AX88"/>
    <mergeCell ref="B83:B95"/>
    <mergeCell ref="D83:G83"/>
    <mergeCell ref="D84:G84"/>
    <mergeCell ref="J84:M84"/>
    <mergeCell ref="P84:S84"/>
    <mergeCell ref="V84:Y84"/>
    <mergeCell ref="D85:G85"/>
    <mergeCell ref="J85:M85"/>
    <mergeCell ref="P85:S85"/>
    <mergeCell ref="V85:Y85"/>
    <mergeCell ref="D82:G82"/>
    <mergeCell ref="P91:S91"/>
    <mergeCell ref="AH91:AK91"/>
    <mergeCell ref="AN91:AQ91"/>
    <mergeCell ref="AN97:AQ97"/>
    <mergeCell ref="J98:M98"/>
    <mergeCell ref="P98:S98"/>
    <mergeCell ref="AB98:AE98"/>
    <mergeCell ref="AH98:AK98"/>
    <mergeCell ref="AN98:AQ98"/>
    <mergeCell ref="B96:B101"/>
    <mergeCell ref="AS96:AU101"/>
    <mergeCell ref="AV96:AX101"/>
    <mergeCell ref="D97:G97"/>
    <mergeCell ref="J97:M97"/>
    <mergeCell ref="P97:S97"/>
    <mergeCell ref="AB97:AE97"/>
    <mergeCell ref="AH97:AK97"/>
    <mergeCell ref="AH111:AK111"/>
    <mergeCell ref="AI114:AL114"/>
    <mergeCell ref="Q109:T109"/>
    <mergeCell ref="AH109:AL109"/>
    <mergeCell ref="R110:S110"/>
    <mergeCell ref="AH110:AK110"/>
    <mergeCell ref="D102:G102"/>
    <mergeCell ref="AS102:AU104"/>
    <mergeCell ref="AV102:AX104"/>
    <mergeCell ref="AS106:AX107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scale="35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showGridLines="0" topLeftCell="A39" workbookViewId="0">
      <selection activeCell="A64" sqref="A64"/>
    </sheetView>
  </sheetViews>
  <sheetFormatPr baseColWidth="10" defaultRowHeight="12.75" x14ac:dyDescent="0.2"/>
  <cols>
    <col min="2" max="2" width="41.7109375" customWidth="1"/>
    <col min="3" max="3" width="13.7109375" customWidth="1"/>
    <col min="4" max="4" width="18.7109375" customWidth="1"/>
  </cols>
  <sheetData>
    <row r="1" spans="1:4" ht="25.5" x14ac:dyDescent="0.2">
      <c r="A1" s="154" t="s">
        <v>125</v>
      </c>
      <c r="B1" s="154" t="s">
        <v>126</v>
      </c>
      <c r="C1" s="155" t="s">
        <v>127</v>
      </c>
      <c r="D1" s="145"/>
    </row>
    <row r="2" spans="1:4" x14ac:dyDescent="0.2">
      <c r="A2" s="347" t="s">
        <v>128</v>
      </c>
      <c r="B2" s="347"/>
      <c r="C2" s="347"/>
      <c r="D2" s="145"/>
    </row>
    <row r="3" spans="1:4" x14ac:dyDescent="0.2">
      <c r="A3" s="156">
        <v>1</v>
      </c>
      <c r="B3" s="157" t="s">
        <v>129</v>
      </c>
      <c r="C3" s="156">
        <v>0</v>
      </c>
      <c r="D3" s="145"/>
    </row>
    <row r="4" spans="1:4" x14ac:dyDescent="0.2">
      <c r="A4" s="158">
        <v>2</v>
      </c>
      <c r="B4" s="159" t="s">
        <v>130</v>
      </c>
      <c r="C4" s="158">
        <v>2</v>
      </c>
      <c r="D4" s="145"/>
    </row>
    <row r="5" spans="1:4" x14ac:dyDescent="0.2">
      <c r="A5" s="158">
        <v>3</v>
      </c>
      <c r="B5" s="159" t="s">
        <v>131</v>
      </c>
      <c r="C5" s="158">
        <v>3</v>
      </c>
      <c r="D5" s="145"/>
    </row>
    <row r="6" spans="1:4" x14ac:dyDescent="0.2">
      <c r="A6" s="158">
        <v>4</v>
      </c>
      <c r="B6" s="159" t="s">
        <v>132</v>
      </c>
      <c r="C6" s="158">
        <v>3</v>
      </c>
      <c r="D6" s="145"/>
    </row>
    <row r="7" spans="1:4" x14ac:dyDescent="0.2">
      <c r="A7" s="158">
        <v>5</v>
      </c>
      <c r="B7" s="159" t="s">
        <v>133</v>
      </c>
      <c r="C7" s="158">
        <v>3</v>
      </c>
      <c r="D7" s="145"/>
    </row>
    <row r="8" spans="1:4" x14ac:dyDescent="0.2">
      <c r="A8" s="158">
        <v>6</v>
      </c>
      <c r="B8" s="160" t="s">
        <v>157</v>
      </c>
      <c r="C8" s="158">
        <v>4</v>
      </c>
      <c r="D8" s="145"/>
    </row>
    <row r="9" spans="1:4" x14ac:dyDescent="0.2">
      <c r="A9" s="159"/>
      <c r="B9" s="159" t="s">
        <v>134</v>
      </c>
      <c r="C9" s="158">
        <f>SUM(C4:C8)</f>
        <v>15</v>
      </c>
      <c r="D9" s="145"/>
    </row>
    <row r="10" spans="1:4" x14ac:dyDescent="0.2">
      <c r="A10" s="348" t="s">
        <v>135</v>
      </c>
      <c r="B10" s="349"/>
      <c r="C10" s="350"/>
      <c r="D10" s="145"/>
    </row>
    <row r="11" spans="1:4" x14ac:dyDescent="0.2">
      <c r="A11" s="158">
        <v>1</v>
      </c>
      <c r="B11" s="159" t="s">
        <v>136</v>
      </c>
      <c r="C11" s="158">
        <v>3</v>
      </c>
      <c r="D11" s="145"/>
    </row>
    <row r="12" spans="1:4" x14ac:dyDescent="0.2">
      <c r="A12" s="158">
        <v>2</v>
      </c>
      <c r="B12" s="159" t="s">
        <v>137</v>
      </c>
      <c r="C12" s="158">
        <v>2</v>
      </c>
      <c r="D12" s="145"/>
    </row>
    <row r="13" spans="1:4" x14ac:dyDescent="0.2">
      <c r="A13" s="158">
        <v>3</v>
      </c>
      <c r="B13" s="159" t="s">
        <v>138</v>
      </c>
      <c r="C13" s="158">
        <v>3</v>
      </c>
      <c r="D13" s="145"/>
    </row>
    <row r="14" spans="1:4" x14ac:dyDescent="0.2">
      <c r="A14" s="158">
        <v>4</v>
      </c>
      <c r="B14" s="159" t="s">
        <v>159</v>
      </c>
      <c r="C14" s="158">
        <v>4</v>
      </c>
      <c r="D14" s="145"/>
    </row>
    <row r="15" spans="1:4" x14ac:dyDescent="0.2">
      <c r="A15" s="158">
        <v>5</v>
      </c>
      <c r="B15" s="159" t="s">
        <v>152</v>
      </c>
      <c r="C15" s="158">
        <v>1</v>
      </c>
      <c r="D15" s="145"/>
    </row>
    <row r="16" spans="1:4" x14ac:dyDescent="0.2">
      <c r="A16" s="158">
        <v>6</v>
      </c>
      <c r="B16" s="159" t="s">
        <v>158</v>
      </c>
      <c r="C16" s="158">
        <v>2</v>
      </c>
      <c r="D16" s="145"/>
    </row>
    <row r="17" spans="1:4" x14ac:dyDescent="0.2">
      <c r="A17" s="159"/>
      <c r="B17" s="159" t="s">
        <v>134</v>
      </c>
      <c r="C17" s="158">
        <f>SUM(C11:C16)</f>
        <v>15</v>
      </c>
      <c r="D17" s="145"/>
    </row>
    <row r="18" spans="1:4" x14ac:dyDescent="0.2">
      <c r="A18" s="348" t="s">
        <v>139</v>
      </c>
      <c r="B18" s="349"/>
      <c r="C18" s="350"/>
      <c r="D18" s="145"/>
    </row>
    <row r="19" spans="1:4" x14ac:dyDescent="0.2">
      <c r="A19" s="158">
        <v>1</v>
      </c>
      <c r="B19" s="159" t="s">
        <v>140</v>
      </c>
      <c r="C19" s="158">
        <v>3</v>
      </c>
      <c r="D19" s="145"/>
    </row>
    <row r="20" spans="1:4" ht="25.5" x14ac:dyDescent="0.2">
      <c r="A20" s="161">
        <v>2</v>
      </c>
      <c r="B20" s="162" t="s">
        <v>160</v>
      </c>
      <c r="C20" s="161">
        <v>4</v>
      </c>
      <c r="D20" s="163" t="s">
        <v>146</v>
      </c>
    </row>
    <row r="21" spans="1:4" x14ac:dyDescent="0.2">
      <c r="A21" s="158">
        <v>3</v>
      </c>
      <c r="B21" s="159" t="s">
        <v>153</v>
      </c>
      <c r="C21" s="158">
        <v>2</v>
      </c>
      <c r="D21" s="145"/>
    </row>
    <row r="22" spans="1:4" x14ac:dyDescent="0.2">
      <c r="A22" s="158">
        <v>4</v>
      </c>
      <c r="B22" s="159" t="s">
        <v>144</v>
      </c>
      <c r="C22" s="158">
        <v>1</v>
      </c>
      <c r="D22" s="145"/>
    </row>
    <row r="23" spans="1:4" x14ac:dyDescent="0.2">
      <c r="A23" s="158">
        <v>5</v>
      </c>
      <c r="B23" s="160" t="s">
        <v>161</v>
      </c>
      <c r="C23" s="158">
        <v>3</v>
      </c>
      <c r="D23" s="145"/>
    </row>
    <row r="24" spans="1:4" x14ac:dyDescent="0.2">
      <c r="A24" s="158">
        <v>6</v>
      </c>
      <c r="B24" s="160" t="s">
        <v>141</v>
      </c>
      <c r="C24" s="158">
        <v>2</v>
      </c>
      <c r="D24" s="145"/>
    </row>
    <row r="25" spans="1:4" x14ac:dyDescent="0.2">
      <c r="A25" s="158"/>
      <c r="B25" s="159" t="s">
        <v>142</v>
      </c>
      <c r="C25" s="158">
        <f>SUM(C19:C24)</f>
        <v>15</v>
      </c>
      <c r="D25" s="145"/>
    </row>
    <row r="26" spans="1:4" x14ac:dyDescent="0.2">
      <c r="A26" s="348" t="s">
        <v>143</v>
      </c>
      <c r="B26" s="349"/>
      <c r="C26" s="350"/>
      <c r="D26" s="145"/>
    </row>
    <row r="27" spans="1:4" ht="25.5" x14ac:dyDescent="0.2">
      <c r="A27" s="161">
        <v>1</v>
      </c>
      <c r="B27" s="162" t="s">
        <v>150</v>
      </c>
      <c r="C27" s="161">
        <v>3</v>
      </c>
      <c r="D27" s="163" t="s">
        <v>146</v>
      </c>
    </row>
    <row r="28" spans="1:4" x14ac:dyDescent="0.2">
      <c r="A28" s="158">
        <v>2</v>
      </c>
      <c r="B28" s="159" t="s">
        <v>162</v>
      </c>
      <c r="C28" s="158">
        <v>4</v>
      </c>
      <c r="D28" s="145"/>
    </row>
    <row r="29" spans="1:4" x14ac:dyDescent="0.2">
      <c r="A29" s="158">
        <v>3</v>
      </c>
      <c r="B29" s="159" t="s">
        <v>163</v>
      </c>
      <c r="C29" s="158">
        <v>4</v>
      </c>
      <c r="D29" s="145"/>
    </row>
    <row r="30" spans="1:4" ht="25.5" x14ac:dyDescent="0.2">
      <c r="A30" s="158">
        <v>4</v>
      </c>
      <c r="B30" s="160" t="s">
        <v>164</v>
      </c>
      <c r="C30" s="158">
        <v>2</v>
      </c>
      <c r="D30" s="145"/>
    </row>
    <row r="31" spans="1:4" x14ac:dyDescent="0.2">
      <c r="A31" s="158">
        <v>5</v>
      </c>
      <c r="B31" s="159" t="s">
        <v>165</v>
      </c>
      <c r="C31" s="158">
        <v>2</v>
      </c>
      <c r="D31" s="145"/>
    </row>
    <row r="32" spans="1:4" x14ac:dyDescent="0.2">
      <c r="A32" s="158"/>
      <c r="B32" s="159" t="s">
        <v>147</v>
      </c>
      <c r="C32" s="158">
        <f>SUM(C27:C31)</f>
        <v>15</v>
      </c>
      <c r="D32" s="145"/>
    </row>
    <row r="33" spans="1:4" x14ac:dyDescent="0.2">
      <c r="A33" s="348" t="s">
        <v>145</v>
      </c>
      <c r="B33" s="349"/>
      <c r="C33" s="350"/>
      <c r="D33" s="145"/>
    </row>
    <row r="34" spans="1:4" ht="25.5" x14ac:dyDescent="0.2">
      <c r="A34" s="161">
        <v>1</v>
      </c>
      <c r="B34" s="162" t="s">
        <v>166</v>
      </c>
      <c r="C34" s="161">
        <v>3</v>
      </c>
      <c r="D34" s="163" t="s">
        <v>146</v>
      </c>
    </row>
    <row r="35" spans="1:4" x14ac:dyDescent="0.2">
      <c r="A35" s="158">
        <v>2</v>
      </c>
      <c r="B35" s="159" t="s">
        <v>167</v>
      </c>
      <c r="C35" s="158">
        <v>2</v>
      </c>
      <c r="D35" s="145"/>
    </row>
    <row r="36" spans="1:4" x14ac:dyDescent="0.2">
      <c r="A36" s="158">
        <v>3</v>
      </c>
      <c r="B36" s="159" t="s">
        <v>168</v>
      </c>
      <c r="C36" s="158">
        <v>3</v>
      </c>
      <c r="D36" s="145"/>
    </row>
    <row r="37" spans="1:4" ht="25.5" x14ac:dyDescent="0.2">
      <c r="A37" s="158">
        <v>4</v>
      </c>
      <c r="B37" s="160" t="s">
        <v>169</v>
      </c>
      <c r="C37" s="158">
        <v>4</v>
      </c>
      <c r="D37" s="145"/>
    </row>
    <row r="38" spans="1:4" x14ac:dyDescent="0.2">
      <c r="A38" s="158">
        <v>5</v>
      </c>
      <c r="B38" s="159" t="s">
        <v>170</v>
      </c>
      <c r="C38" s="158">
        <v>3</v>
      </c>
      <c r="D38" s="145"/>
    </row>
    <row r="39" spans="1:4" x14ac:dyDescent="0.2">
      <c r="A39" s="159"/>
      <c r="B39" s="159" t="s">
        <v>147</v>
      </c>
      <c r="C39" s="158">
        <f>SUM(C34:C38)</f>
        <v>15</v>
      </c>
      <c r="D39" s="145"/>
    </row>
    <row r="40" spans="1:4" x14ac:dyDescent="0.2">
      <c r="A40" s="347" t="s">
        <v>148</v>
      </c>
      <c r="B40" s="347"/>
      <c r="C40" s="347"/>
      <c r="D40" s="145"/>
    </row>
    <row r="41" spans="1:4" x14ac:dyDescent="0.2">
      <c r="A41" s="165">
        <v>1</v>
      </c>
      <c r="B41" s="166" t="s">
        <v>172</v>
      </c>
      <c r="C41" s="165">
        <v>3</v>
      </c>
      <c r="D41" s="145"/>
    </row>
    <row r="42" spans="1:4" ht="25.5" x14ac:dyDescent="0.2">
      <c r="A42" s="161">
        <v>2</v>
      </c>
      <c r="B42" s="162" t="s">
        <v>171</v>
      </c>
      <c r="C42" s="161">
        <v>2</v>
      </c>
      <c r="D42" s="167" t="s">
        <v>146</v>
      </c>
    </row>
    <row r="43" spans="1:4" x14ac:dyDescent="0.2">
      <c r="A43" s="168">
        <v>3</v>
      </c>
      <c r="B43" s="169" t="s">
        <v>173</v>
      </c>
      <c r="C43" s="168">
        <v>3</v>
      </c>
      <c r="D43" s="164"/>
    </row>
    <row r="44" spans="1:4" ht="25.5" x14ac:dyDescent="0.2">
      <c r="A44" s="170">
        <v>4</v>
      </c>
      <c r="B44" s="188" t="s">
        <v>174</v>
      </c>
      <c r="C44" s="170">
        <v>4</v>
      </c>
      <c r="D44" s="145"/>
    </row>
    <row r="45" spans="1:4" x14ac:dyDescent="0.2">
      <c r="A45" s="158">
        <v>5</v>
      </c>
      <c r="B45" s="159" t="s">
        <v>175</v>
      </c>
      <c r="C45" s="158">
        <v>3</v>
      </c>
      <c r="D45" s="145"/>
    </row>
    <row r="46" spans="1:4" x14ac:dyDescent="0.2">
      <c r="A46" s="159"/>
      <c r="B46" s="159" t="s">
        <v>147</v>
      </c>
      <c r="C46" s="158">
        <f>SUM(C41:C45)</f>
        <v>15</v>
      </c>
      <c r="D46" s="145"/>
    </row>
    <row r="47" spans="1:4" x14ac:dyDescent="0.2">
      <c r="A47" s="347" t="s">
        <v>151</v>
      </c>
      <c r="B47" s="347"/>
      <c r="C47" s="347"/>
      <c r="D47" s="145"/>
    </row>
    <row r="48" spans="1:4" x14ac:dyDescent="0.2">
      <c r="A48" s="165">
        <v>1</v>
      </c>
      <c r="B48" s="166" t="s">
        <v>176</v>
      </c>
      <c r="C48" s="165">
        <v>2</v>
      </c>
      <c r="D48" s="145"/>
    </row>
    <row r="49" spans="1:4" ht="25.5" x14ac:dyDescent="0.2">
      <c r="A49" s="161">
        <v>2</v>
      </c>
      <c r="B49" s="162" t="s">
        <v>177</v>
      </c>
      <c r="C49" s="161">
        <v>3</v>
      </c>
      <c r="D49" s="167" t="s">
        <v>146</v>
      </c>
    </row>
    <row r="50" spans="1:4" x14ac:dyDescent="0.2">
      <c r="A50" s="170">
        <v>3</v>
      </c>
      <c r="B50" s="171" t="s">
        <v>149</v>
      </c>
      <c r="C50" s="170">
        <v>3</v>
      </c>
      <c r="D50" s="145"/>
    </row>
    <row r="51" spans="1:4" x14ac:dyDescent="0.2">
      <c r="A51" s="158">
        <v>4</v>
      </c>
      <c r="B51" s="159" t="s">
        <v>178</v>
      </c>
      <c r="C51" s="158">
        <v>3</v>
      </c>
      <c r="D51" s="145"/>
    </row>
    <row r="52" spans="1:4" ht="25.5" x14ac:dyDescent="0.2">
      <c r="A52" s="172">
        <v>5</v>
      </c>
      <c r="B52" s="190" t="s">
        <v>179</v>
      </c>
      <c r="C52" s="172">
        <v>4</v>
      </c>
      <c r="D52" s="189"/>
    </row>
    <row r="53" spans="1:4" x14ac:dyDescent="0.2">
      <c r="A53" s="159"/>
      <c r="B53" s="159" t="s">
        <v>147</v>
      </c>
      <c r="C53" s="158">
        <f>SUM(C48:C52)</f>
        <v>15</v>
      </c>
      <c r="D53" s="145"/>
    </row>
    <row r="54" spans="1:4" x14ac:dyDescent="0.2">
      <c r="A54" s="195"/>
      <c r="B54" s="196"/>
      <c r="C54" s="197"/>
      <c r="D54" s="145"/>
    </row>
    <row r="55" spans="1:4" x14ac:dyDescent="0.2">
      <c r="A55" s="145"/>
      <c r="B55" s="198" t="s">
        <v>154</v>
      </c>
      <c r="C55" s="172">
        <v>90</v>
      </c>
    </row>
    <row r="56" spans="1:4" x14ac:dyDescent="0.2">
      <c r="A56" s="145"/>
      <c r="B56" s="198" t="s">
        <v>155</v>
      </c>
      <c r="C56" s="172">
        <v>15</v>
      </c>
    </row>
    <row r="57" spans="1:4" x14ac:dyDescent="0.2">
      <c r="A57" s="145"/>
      <c r="B57" s="173" t="s">
        <v>156</v>
      </c>
      <c r="C57" s="174">
        <f>SUM(C55:C56)</f>
        <v>105</v>
      </c>
    </row>
    <row r="58" spans="1:4" x14ac:dyDescent="0.2">
      <c r="A58" s="145"/>
    </row>
    <row r="59" spans="1:4" x14ac:dyDescent="0.2">
      <c r="A59" s="145"/>
    </row>
    <row r="60" spans="1:4" x14ac:dyDescent="0.2">
      <c r="A60" s="145"/>
    </row>
    <row r="61" spans="1:4" x14ac:dyDescent="0.2">
      <c r="A61" s="145"/>
    </row>
    <row r="62" spans="1:4" x14ac:dyDescent="0.2">
      <c r="A62" s="145"/>
    </row>
    <row r="63" spans="1:4" x14ac:dyDescent="0.2">
      <c r="A63" s="145"/>
    </row>
    <row r="64" spans="1:4" x14ac:dyDescent="0.2">
      <c r="A64" s="145"/>
    </row>
    <row r="65" spans="1:4" x14ac:dyDescent="0.2">
      <c r="A65" s="145"/>
    </row>
    <row r="66" spans="1:4" x14ac:dyDescent="0.2">
      <c r="A66" s="145"/>
    </row>
    <row r="67" spans="1:4" x14ac:dyDescent="0.2">
      <c r="A67" s="145"/>
    </row>
    <row r="68" spans="1:4" x14ac:dyDescent="0.2">
      <c r="A68" s="145"/>
    </row>
    <row r="69" spans="1:4" x14ac:dyDescent="0.2">
      <c r="A69" s="145"/>
    </row>
    <row r="70" spans="1:4" x14ac:dyDescent="0.2">
      <c r="A70" s="145"/>
    </row>
    <row r="71" spans="1:4" x14ac:dyDescent="0.2">
      <c r="A71" s="145"/>
    </row>
    <row r="72" spans="1:4" x14ac:dyDescent="0.2">
      <c r="A72" s="145"/>
      <c r="C72" s="160"/>
    </row>
    <row r="73" spans="1:4" x14ac:dyDescent="0.2">
      <c r="A73" s="145"/>
    </row>
    <row r="74" spans="1:4" x14ac:dyDescent="0.2">
      <c r="A74" s="145"/>
    </row>
    <row r="75" spans="1:4" x14ac:dyDescent="0.2">
      <c r="A75" s="145"/>
    </row>
    <row r="76" spans="1:4" x14ac:dyDescent="0.2">
      <c r="A76" s="145"/>
      <c r="C76" s="158"/>
    </row>
    <row r="77" spans="1:4" x14ac:dyDescent="0.2">
      <c r="A77" s="159"/>
      <c r="D77" s="145"/>
    </row>
    <row r="78" spans="1:4" x14ac:dyDescent="0.2">
      <c r="D78" s="145"/>
    </row>
    <row r="79" spans="1:4" x14ac:dyDescent="0.2">
      <c r="D79" s="145"/>
    </row>
    <row r="80" spans="1:4" x14ac:dyDescent="0.2">
      <c r="D80" s="145"/>
    </row>
    <row r="81" spans="4:4" x14ac:dyDescent="0.2">
      <c r="D81" s="145"/>
    </row>
    <row r="82" spans="4:4" x14ac:dyDescent="0.2">
      <c r="D82" s="145"/>
    </row>
    <row r="83" spans="4:4" x14ac:dyDescent="0.2">
      <c r="D83" s="145"/>
    </row>
  </sheetData>
  <mergeCells count="7">
    <mergeCell ref="A47:C47"/>
    <mergeCell ref="A2:C2"/>
    <mergeCell ref="A10:C10"/>
    <mergeCell ref="A18:C18"/>
    <mergeCell ref="A26:C26"/>
    <mergeCell ref="A33:C33"/>
    <mergeCell ref="A40:C4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showGridLines="0" workbookViewId="0">
      <selection activeCell="A4" sqref="A4:F10"/>
    </sheetView>
  </sheetViews>
  <sheetFormatPr baseColWidth="10" defaultRowHeight="15.75" x14ac:dyDescent="0.25"/>
  <cols>
    <col min="1" max="1" width="19.28515625" style="148" customWidth="1"/>
    <col min="2" max="2" width="27.28515625" style="148" customWidth="1"/>
    <col min="3" max="3" width="56" style="148" customWidth="1"/>
    <col min="4" max="16384" width="11.42578125" style="148"/>
  </cols>
  <sheetData>
    <row r="2" spans="1:6" x14ac:dyDescent="0.25">
      <c r="A2" s="351" t="s">
        <v>180</v>
      </c>
      <c r="B2" s="351"/>
      <c r="C2" s="351"/>
    </row>
    <row r="3" spans="1:6" ht="16.5" thickBot="1" x14ac:dyDescent="0.3">
      <c r="A3" s="352"/>
      <c r="B3" s="352"/>
      <c r="C3" s="352"/>
    </row>
    <row r="4" spans="1:6" ht="16.5" customHeight="1" thickBot="1" x14ac:dyDescent="0.3">
      <c r="A4" s="353" t="s">
        <v>80</v>
      </c>
      <c r="B4" s="354"/>
      <c r="C4" s="354"/>
      <c r="D4" s="354"/>
      <c r="E4" s="354"/>
      <c r="F4" s="354"/>
    </row>
    <row r="5" spans="1:6" ht="16.5" customHeight="1" x14ac:dyDescent="0.25">
      <c r="A5" s="355" t="s">
        <v>81</v>
      </c>
      <c r="B5" s="358" t="s">
        <v>82</v>
      </c>
      <c r="C5" s="149" t="s">
        <v>83</v>
      </c>
      <c r="D5" s="359" t="s">
        <v>84</v>
      </c>
      <c r="E5" s="359"/>
      <c r="F5" s="359"/>
    </row>
    <row r="6" spans="1:6" ht="16.5" customHeight="1" x14ac:dyDescent="0.25">
      <c r="A6" s="356"/>
      <c r="B6" s="358"/>
      <c r="C6" s="150" t="s">
        <v>85</v>
      </c>
      <c r="D6" s="359"/>
      <c r="E6" s="359"/>
      <c r="F6" s="359"/>
    </row>
    <row r="7" spans="1:6" ht="16.5" customHeight="1" x14ac:dyDescent="0.25">
      <c r="A7" s="356"/>
      <c r="B7" s="360" t="s">
        <v>86</v>
      </c>
      <c r="C7" s="150" t="s">
        <v>87</v>
      </c>
      <c r="D7" s="362" t="s">
        <v>88</v>
      </c>
      <c r="E7" s="362"/>
      <c r="F7" s="362"/>
    </row>
    <row r="8" spans="1:6" ht="16.5" customHeight="1" x14ac:dyDescent="0.25">
      <c r="A8" s="356"/>
      <c r="B8" s="361"/>
      <c r="C8" s="150" t="s">
        <v>89</v>
      </c>
      <c r="D8" s="362"/>
      <c r="E8" s="362"/>
      <c r="F8" s="362"/>
    </row>
    <row r="9" spans="1:6" ht="16.5" customHeight="1" x14ac:dyDescent="0.25">
      <c r="A9" s="356"/>
      <c r="B9" s="360" t="s">
        <v>90</v>
      </c>
      <c r="C9" s="150" t="s">
        <v>91</v>
      </c>
      <c r="D9" s="364" t="s">
        <v>92</v>
      </c>
      <c r="E9" s="364"/>
      <c r="F9" s="364"/>
    </row>
    <row r="10" spans="1:6" ht="16.5" customHeight="1" thickBot="1" x14ac:dyDescent="0.3">
      <c r="A10" s="357"/>
      <c r="B10" s="363"/>
      <c r="C10" s="151" t="s">
        <v>93</v>
      </c>
      <c r="D10" s="364"/>
      <c r="E10" s="364"/>
      <c r="F10" s="364"/>
    </row>
    <row r="11" spans="1:6" ht="16.5" customHeight="1" x14ac:dyDescent="0.25"/>
    <row r="12" spans="1:6" ht="16.5" customHeight="1" x14ac:dyDescent="0.25"/>
    <row r="13" spans="1:6" ht="16.5" customHeight="1" x14ac:dyDescent="0.25"/>
    <row r="14" spans="1:6" ht="16.5" customHeight="1" x14ac:dyDescent="0.25"/>
    <row r="15" spans="1:6" ht="16.5" customHeight="1" x14ac:dyDescent="0.25"/>
    <row r="16" spans="1:6" ht="16.5" customHeight="1" x14ac:dyDescent="0.25"/>
  </sheetData>
  <mergeCells count="9">
    <mergeCell ref="A2:C3"/>
    <mergeCell ref="A4:F4"/>
    <mergeCell ref="A5:A10"/>
    <mergeCell ref="B5:B6"/>
    <mergeCell ref="D5:F6"/>
    <mergeCell ref="B7:B8"/>
    <mergeCell ref="D7:F8"/>
    <mergeCell ref="B9:B10"/>
    <mergeCell ref="D9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1"/>
  <sheetViews>
    <sheetView showGridLines="0" topLeftCell="A3" zoomScale="80" zoomScaleNormal="80" workbookViewId="0">
      <selection activeCell="C25" sqref="C25:C28"/>
    </sheetView>
  </sheetViews>
  <sheetFormatPr baseColWidth="10" defaultColWidth="11.42578125" defaultRowHeight="12.75" x14ac:dyDescent="0.2"/>
  <cols>
    <col min="1" max="1" width="20.140625" customWidth="1"/>
    <col min="2" max="2" width="23.5703125" customWidth="1"/>
    <col min="3" max="3" width="10.140625" bestFit="1" customWidth="1"/>
    <col min="4" max="4" width="13.28515625" customWidth="1"/>
    <col min="5" max="5" width="10.140625" bestFit="1" customWidth="1"/>
    <col min="6" max="6" width="15.85546875" customWidth="1"/>
    <col min="7" max="7" width="12.28515625" bestFit="1" customWidth="1"/>
    <col min="8" max="8" width="13.140625" customWidth="1"/>
  </cols>
  <sheetData>
    <row r="2" spans="1:10" ht="13.5" thickBot="1" x14ac:dyDescent="0.25"/>
    <row r="3" spans="1:10" ht="45" customHeight="1" x14ac:dyDescent="0.2">
      <c r="A3" s="367" t="s">
        <v>182</v>
      </c>
      <c r="B3" s="368"/>
      <c r="C3" s="368"/>
      <c r="D3" s="369"/>
      <c r="E3" s="192"/>
      <c r="F3" s="192"/>
      <c r="G3" s="192"/>
      <c r="H3" s="192"/>
    </row>
    <row r="4" spans="1:10" ht="15" customHeight="1" x14ac:dyDescent="0.2">
      <c r="A4" s="381" t="s">
        <v>66</v>
      </c>
      <c r="B4" s="382"/>
      <c r="C4" s="383" t="s">
        <v>67</v>
      </c>
      <c r="D4" s="384"/>
      <c r="E4" s="385"/>
      <c r="F4" s="385"/>
    </row>
    <row r="5" spans="1:10" ht="15" customHeight="1" x14ac:dyDescent="0.2">
      <c r="A5" s="381" t="s">
        <v>68</v>
      </c>
      <c r="B5" s="382"/>
      <c r="C5" s="191" t="s">
        <v>69</v>
      </c>
      <c r="D5" s="206" t="s">
        <v>70</v>
      </c>
      <c r="E5" s="199"/>
      <c r="F5" s="200"/>
    </row>
    <row r="6" spans="1:10" ht="12.75" customHeight="1" x14ac:dyDescent="0.2">
      <c r="A6" s="386" t="s">
        <v>71</v>
      </c>
      <c r="B6" s="387" t="s">
        <v>72</v>
      </c>
      <c r="C6" s="375">
        <v>7</v>
      </c>
      <c r="D6" s="380">
        <f>(C6+C8)/$C$29</f>
        <v>9.5238095238095233E-2</v>
      </c>
      <c r="E6" s="372"/>
      <c r="F6" s="373"/>
    </row>
    <row r="7" spans="1:10" ht="12.75" customHeight="1" x14ac:dyDescent="0.2">
      <c r="A7" s="386"/>
      <c r="B7" s="387"/>
      <c r="C7" s="375"/>
      <c r="D7" s="380"/>
      <c r="E7" s="372"/>
      <c r="F7" s="373"/>
    </row>
    <row r="8" spans="1:10" ht="12.75" customHeight="1" x14ac:dyDescent="0.2">
      <c r="A8" s="386"/>
      <c r="B8" s="387" t="s">
        <v>73</v>
      </c>
      <c r="C8" s="375">
        <v>3</v>
      </c>
      <c r="D8" s="380"/>
      <c r="E8" s="372"/>
      <c r="F8" s="373"/>
    </row>
    <row r="9" spans="1:10" ht="13.5" customHeight="1" x14ac:dyDescent="0.2">
      <c r="A9" s="386"/>
      <c r="B9" s="387"/>
      <c r="C9" s="375"/>
      <c r="D9" s="380"/>
      <c r="E9" s="372"/>
      <c r="F9" s="373"/>
    </row>
    <row r="10" spans="1:10" ht="12.75" customHeight="1" x14ac:dyDescent="0.2">
      <c r="A10" s="378" t="s">
        <v>74</v>
      </c>
      <c r="B10" s="379"/>
      <c r="C10" s="375">
        <v>44</v>
      </c>
      <c r="D10" s="380">
        <f>C10/C29</f>
        <v>0.41904761904761906</v>
      </c>
      <c r="E10" s="372"/>
      <c r="F10" s="373"/>
      <c r="J10" s="143"/>
    </row>
    <row r="11" spans="1:10" ht="12.75" customHeight="1" x14ac:dyDescent="0.2">
      <c r="A11" s="378"/>
      <c r="B11" s="379"/>
      <c r="C11" s="375"/>
      <c r="D11" s="380"/>
      <c r="E11" s="372"/>
      <c r="F11" s="373"/>
      <c r="J11" s="143"/>
    </row>
    <row r="12" spans="1:10" ht="12.75" customHeight="1" x14ac:dyDescent="0.2">
      <c r="A12" s="378"/>
      <c r="B12" s="379"/>
      <c r="C12" s="375"/>
      <c r="D12" s="380"/>
      <c r="E12" s="372"/>
      <c r="F12" s="373"/>
    </row>
    <row r="13" spans="1:10" ht="18.75" customHeight="1" x14ac:dyDescent="0.2">
      <c r="A13" s="376" t="s">
        <v>75</v>
      </c>
      <c r="B13" s="377"/>
      <c r="C13" s="375">
        <v>14</v>
      </c>
      <c r="D13" s="371">
        <f>C13/C29</f>
        <v>0.13333333333333333</v>
      </c>
      <c r="E13" s="372"/>
      <c r="F13" s="373"/>
    </row>
    <row r="14" spans="1:10" ht="18.75" customHeight="1" x14ac:dyDescent="0.2">
      <c r="A14" s="376"/>
      <c r="B14" s="377"/>
      <c r="C14" s="375"/>
      <c r="D14" s="371"/>
      <c r="E14" s="372"/>
      <c r="F14" s="373"/>
    </row>
    <row r="15" spans="1:10" ht="31.5" customHeight="1" x14ac:dyDescent="0.2">
      <c r="A15" s="370" t="s">
        <v>76</v>
      </c>
      <c r="B15" s="207" t="s">
        <v>77</v>
      </c>
      <c r="C15" s="144">
        <v>7</v>
      </c>
      <c r="D15" s="371">
        <f>SUM(C15:C28)/C29</f>
        <v>0.35238095238095241</v>
      </c>
      <c r="E15" s="372"/>
      <c r="F15" s="373"/>
    </row>
    <row r="16" spans="1:10" ht="12.75" customHeight="1" x14ac:dyDescent="0.2">
      <c r="A16" s="370"/>
      <c r="B16" s="374" t="s">
        <v>79</v>
      </c>
      <c r="C16" s="375">
        <v>9</v>
      </c>
      <c r="D16" s="371"/>
      <c r="E16" s="372"/>
      <c r="F16" s="373"/>
    </row>
    <row r="17" spans="1:8" ht="12.75" customHeight="1" x14ac:dyDescent="0.2">
      <c r="A17" s="370"/>
      <c r="B17" s="374"/>
      <c r="C17" s="375"/>
      <c r="D17" s="371"/>
      <c r="E17" s="372"/>
      <c r="F17" s="373"/>
    </row>
    <row r="18" spans="1:8" ht="12.75" customHeight="1" x14ac:dyDescent="0.2">
      <c r="A18" s="370"/>
      <c r="B18" s="374"/>
      <c r="C18" s="375"/>
      <c r="D18" s="371"/>
      <c r="E18" s="372"/>
      <c r="F18" s="373"/>
    </row>
    <row r="19" spans="1:8" ht="12.75" customHeight="1" x14ac:dyDescent="0.2">
      <c r="A19" s="370"/>
      <c r="B19" s="374" t="s">
        <v>52</v>
      </c>
      <c r="C19" s="375">
        <v>12</v>
      </c>
      <c r="D19" s="371"/>
      <c r="E19" s="372"/>
      <c r="F19" s="373"/>
    </row>
    <row r="20" spans="1:8" ht="12.75" customHeight="1" x14ac:dyDescent="0.2">
      <c r="A20" s="370"/>
      <c r="B20" s="374"/>
      <c r="C20" s="375"/>
      <c r="D20" s="371"/>
      <c r="E20" s="372"/>
      <c r="F20" s="373"/>
    </row>
    <row r="21" spans="1:8" ht="12.75" customHeight="1" x14ac:dyDescent="0.2">
      <c r="A21" s="370"/>
      <c r="B21" s="374"/>
      <c r="C21" s="375"/>
      <c r="D21" s="371"/>
      <c r="E21" s="372"/>
      <c r="F21" s="373"/>
    </row>
    <row r="22" spans="1:8" ht="12.75" customHeight="1" x14ac:dyDescent="0.2">
      <c r="A22" s="370"/>
      <c r="B22" s="374" t="s">
        <v>56</v>
      </c>
      <c r="C22" s="375">
        <v>0</v>
      </c>
      <c r="D22" s="371"/>
      <c r="E22" s="372"/>
      <c r="F22" s="373"/>
    </row>
    <row r="23" spans="1:8" ht="12.75" customHeight="1" x14ac:dyDescent="0.2">
      <c r="A23" s="370"/>
      <c r="B23" s="374"/>
      <c r="C23" s="375"/>
      <c r="D23" s="371"/>
      <c r="E23" s="372"/>
      <c r="F23" s="373"/>
    </row>
    <row r="24" spans="1:8" ht="12.75" customHeight="1" x14ac:dyDescent="0.2">
      <c r="A24" s="370"/>
      <c r="B24" s="374"/>
      <c r="C24" s="375"/>
      <c r="D24" s="371"/>
      <c r="E24" s="372"/>
      <c r="F24" s="373"/>
    </row>
    <row r="25" spans="1:8" ht="12.75" customHeight="1" x14ac:dyDescent="0.2">
      <c r="A25" s="370"/>
      <c r="B25" s="374" t="s">
        <v>57</v>
      </c>
      <c r="C25" s="375">
        <v>9</v>
      </c>
      <c r="D25" s="371"/>
      <c r="E25" s="372"/>
      <c r="F25" s="373"/>
    </row>
    <row r="26" spans="1:8" ht="12.75" customHeight="1" x14ac:dyDescent="0.2">
      <c r="A26" s="370"/>
      <c r="B26" s="374"/>
      <c r="C26" s="375"/>
      <c r="D26" s="371"/>
      <c r="E26" s="372"/>
      <c r="F26" s="373"/>
    </row>
    <row r="27" spans="1:8" ht="12.75" customHeight="1" x14ac:dyDescent="0.2">
      <c r="A27" s="370"/>
      <c r="B27" s="374"/>
      <c r="C27" s="375"/>
      <c r="D27" s="371"/>
      <c r="E27" s="372"/>
      <c r="F27" s="373"/>
    </row>
    <row r="28" spans="1:8" ht="12.75" customHeight="1" x14ac:dyDescent="0.2">
      <c r="A28" s="370"/>
      <c r="B28" s="374"/>
      <c r="C28" s="375"/>
      <c r="D28" s="371"/>
      <c r="E28" s="372"/>
      <c r="F28" s="373"/>
    </row>
    <row r="29" spans="1:8" ht="13.5" thickBot="1" x14ac:dyDescent="0.25">
      <c r="A29" s="208"/>
      <c r="B29" s="209" t="s">
        <v>78</v>
      </c>
      <c r="C29" s="210">
        <f t="shared" ref="C29:D29" si="0">SUM(C6:C28)</f>
        <v>105</v>
      </c>
      <c r="D29" s="211">
        <f t="shared" si="0"/>
        <v>1</v>
      </c>
      <c r="E29" s="201"/>
      <c r="F29" s="202"/>
    </row>
    <row r="30" spans="1:8" x14ac:dyDescent="0.2">
      <c r="A30" s="145"/>
      <c r="C30" s="145"/>
      <c r="D30" s="145"/>
      <c r="E30" s="203"/>
      <c r="F30" s="203"/>
      <c r="G30" s="145"/>
      <c r="H30" s="145"/>
    </row>
    <row r="31" spans="1:8" x14ac:dyDescent="0.2">
      <c r="A31" s="145"/>
      <c r="B31" s="365"/>
      <c r="C31" s="365"/>
      <c r="D31" s="205"/>
      <c r="E31" s="204"/>
      <c r="F31" s="204"/>
      <c r="G31" s="147"/>
      <c r="H31" s="147"/>
    </row>
    <row r="32" spans="1:8" x14ac:dyDescent="0.2">
      <c r="A32" s="145"/>
      <c r="B32" s="366"/>
      <c r="C32" s="366"/>
      <c r="D32" s="205"/>
      <c r="E32" s="203"/>
      <c r="F32" s="203"/>
      <c r="G32" s="145"/>
      <c r="H32" s="145"/>
    </row>
    <row r="33" spans="1:8" x14ac:dyDescent="0.2">
      <c r="A33" s="145"/>
      <c r="B33" s="145"/>
      <c r="C33" s="145"/>
      <c r="D33" s="145"/>
      <c r="E33" s="203"/>
      <c r="F33" s="203"/>
      <c r="G33" s="145"/>
      <c r="H33" s="145"/>
    </row>
    <row r="34" spans="1:8" x14ac:dyDescent="0.2">
      <c r="A34" s="145"/>
      <c r="B34" s="145"/>
      <c r="C34" s="145"/>
      <c r="D34" s="145"/>
      <c r="E34" s="145"/>
      <c r="F34" s="145"/>
      <c r="G34" s="145"/>
      <c r="H34" s="145"/>
    </row>
    <row r="35" spans="1:8" x14ac:dyDescent="0.2">
      <c r="A35" s="145"/>
      <c r="E35" s="145"/>
      <c r="F35" s="145"/>
      <c r="G35" s="145"/>
      <c r="H35" s="145"/>
    </row>
    <row r="36" spans="1:8" x14ac:dyDescent="0.2">
      <c r="A36" s="145"/>
      <c r="E36" s="145"/>
      <c r="F36" s="145"/>
    </row>
    <row r="276" spans="13:14" x14ac:dyDescent="0.2">
      <c r="M276" s="394"/>
      <c r="N276" s="395"/>
    </row>
    <row r="277" spans="13:14" ht="15" x14ac:dyDescent="0.2">
      <c r="M277" s="141"/>
      <c r="N277" s="142"/>
    </row>
    <row r="278" spans="13:14" x14ac:dyDescent="0.2">
      <c r="M278" s="388"/>
      <c r="N278" s="391"/>
    </row>
    <row r="279" spans="13:14" x14ac:dyDescent="0.2">
      <c r="M279" s="390"/>
      <c r="N279" s="392"/>
    </row>
    <row r="280" spans="13:14" x14ac:dyDescent="0.2">
      <c r="M280" s="388"/>
      <c r="N280" s="392"/>
    </row>
    <row r="281" spans="13:14" x14ac:dyDescent="0.2">
      <c r="M281" s="390"/>
      <c r="N281" s="393"/>
    </row>
    <row r="282" spans="13:14" x14ac:dyDescent="0.2">
      <c r="M282" s="388"/>
      <c r="N282" s="391"/>
    </row>
    <row r="283" spans="13:14" x14ac:dyDescent="0.2">
      <c r="M283" s="389"/>
      <c r="N283" s="392"/>
    </row>
    <row r="284" spans="13:14" x14ac:dyDescent="0.2">
      <c r="M284" s="390"/>
      <c r="N284" s="393"/>
    </row>
    <row r="285" spans="13:14" x14ac:dyDescent="0.2">
      <c r="M285" s="388"/>
      <c r="N285" s="391"/>
    </row>
    <row r="286" spans="13:14" x14ac:dyDescent="0.2">
      <c r="M286" s="390"/>
      <c r="N286" s="393"/>
    </row>
    <row r="287" spans="13:14" x14ac:dyDescent="0.2">
      <c r="M287" s="144"/>
      <c r="N287" s="391"/>
    </row>
    <row r="288" spans="13:14" x14ac:dyDescent="0.2">
      <c r="M288" s="388"/>
      <c r="N288" s="392"/>
    </row>
    <row r="289" spans="13:14" x14ac:dyDescent="0.2">
      <c r="M289" s="389"/>
      <c r="N289" s="392"/>
    </row>
    <row r="290" spans="13:14" x14ac:dyDescent="0.2">
      <c r="M290" s="390"/>
      <c r="N290" s="392"/>
    </row>
    <row r="291" spans="13:14" x14ac:dyDescent="0.2">
      <c r="M291" s="388"/>
      <c r="N291" s="392"/>
    </row>
    <row r="292" spans="13:14" x14ac:dyDescent="0.2">
      <c r="M292" s="389"/>
      <c r="N292" s="392"/>
    </row>
    <row r="293" spans="13:14" x14ac:dyDescent="0.2">
      <c r="M293" s="390"/>
      <c r="N293" s="392"/>
    </row>
    <row r="294" spans="13:14" x14ac:dyDescent="0.2">
      <c r="M294" s="388"/>
      <c r="N294" s="392"/>
    </row>
    <row r="295" spans="13:14" x14ac:dyDescent="0.2">
      <c r="M295" s="389"/>
      <c r="N295" s="392"/>
    </row>
    <row r="296" spans="13:14" x14ac:dyDescent="0.2">
      <c r="M296" s="390"/>
      <c r="N296" s="392"/>
    </row>
    <row r="297" spans="13:14" x14ac:dyDescent="0.2">
      <c r="M297" s="388"/>
      <c r="N297" s="392"/>
    </row>
    <row r="298" spans="13:14" x14ac:dyDescent="0.2">
      <c r="M298" s="389"/>
      <c r="N298" s="392"/>
    </row>
    <row r="299" spans="13:14" x14ac:dyDescent="0.2">
      <c r="M299" s="389"/>
      <c r="N299" s="392"/>
    </row>
    <row r="300" spans="13:14" x14ac:dyDescent="0.2">
      <c r="M300" s="390"/>
      <c r="N300" s="393"/>
    </row>
    <row r="301" spans="13:14" x14ac:dyDescent="0.2">
      <c r="M301" s="144"/>
      <c r="N301" s="146"/>
    </row>
  </sheetData>
  <mergeCells count="50">
    <mergeCell ref="M276:N276"/>
    <mergeCell ref="N285:N286"/>
    <mergeCell ref="M285:M286"/>
    <mergeCell ref="N282:N284"/>
    <mergeCell ref="M282:M284"/>
    <mergeCell ref="M280:M281"/>
    <mergeCell ref="N278:N281"/>
    <mergeCell ref="M278:M279"/>
    <mergeCell ref="M297:M300"/>
    <mergeCell ref="M294:M296"/>
    <mergeCell ref="M291:M293"/>
    <mergeCell ref="M288:M290"/>
    <mergeCell ref="N287:N300"/>
    <mergeCell ref="F6:F9"/>
    <mergeCell ref="A5:B5"/>
    <mergeCell ref="A4:B4"/>
    <mergeCell ref="C4:D4"/>
    <mergeCell ref="E4:F4"/>
    <mergeCell ref="A6:A9"/>
    <mergeCell ref="B6:B7"/>
    <mergeCell ref="C6:C7"/>
    <mergeCell ref="D6:D9"/>
    <mergeCell ref="E6:E9"/>
    <mergeCell ref="B8:B9"/>
    <mergeCell ref="C8:C9"/>
    <mergeCell ref="E10:E12"/>
    <mergeCell ref="F10:F12"/>
    <mergeCell ref="A13:B14"/>
    <mergeCell ref="C13:C14"/>
    <mergeCell ref="D13:D14"/>
    <mergeCell ref="E13:E14"/>
    <mergeCell ref="F13:F14"/>
    <mergeCell ref="A10:B12"/>
    <mergeCell ref="C10:C12"/>
    <mergeCell ref="D10:D12"/>
    <mergeCell ref="E15:E28"/>
    <mergeCell ref="F15:F28"/>
    <mergeCell ref="B16:B18"/>
    <mergeCell ref="C16:C18"/>
    <mergeCell ref="B19:B21"/>
    <mergeCell ref="C19:C21"/>
    <mergeCell ref="C25:C28"/>
    <mergeCell ref="B25:B28"/>
    <mergeCell ref="C22:C24"/>
    <mergeCell ref="B22:B24"/>
    <mergeCell ref="B31:C31"/>
    <mergeCell ref="B32:C32"/>
    <mergeCell ref="A3:D3"/>
    <mergeCell ref="A15:A28"/>
    <mergeCell ref="D15:D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showGridLines="0" zoomScale="70" zoomScaleNormal="70" workbookViewId="0"/>
  </sheetViews>
  <sheetFormatPr baseColWidth="10" defaultColWidth="27.85546875" defaultRowHeight="15.75" x14ac:dyDescent="0.25"/>
  <cols>
    <col min="1" max="1" width="27.85546875" style="148"/>
    <col min="2" max="2" width="26.5703125" style="148" customWidth="1"/>
    <col min="3" max="3" width="45.85546875" style="148" customWidth="1"/>
    <col min="4" max="4" width="19" style="148" customWidth="1"/>
    <col min="5" max="16384" width="27.85546875" style="148"/>
  </cols>
  <sheetData>
    <row r="2" spans="1:4" ht="18" x14ac:dyDescent="0.25">
      <c r="B2" s="396"/>
      <c r="C2" s="396"/>
      <c r="D2" s="396"/>
    </row>
    <row r="3" spans="1:4" x14ac:dyDescent="0.25">
      <c r="B3" s="397"/>
      <c r="C3" s="397"/>
      <c r="D3" s="397"/>
    </row>
    <row r="4" spans="1:4" ht="16.5" thickBot="1" x14ac:dyDescent="0.3"/>
    <row r="5" spans="1:4" ht="17.25" thickTop="1" thickBot="1" x14ac:dyDescent="0.3">
      <c r="A5" s="398" t="s">
        <v>94</v>
      </c>
      <c r="B5" s="399"/>
      <c r="C5" s="179" t="s">
        <v>95</v>
      </c>
      <c r="D5" s="179" t="s">
        <v>96</v>
      </c>
    </row>
    <row r="6" spans="1:4" ht="12.75" customHeight="1" x14ac:dyDescent="0.25">
      <c r="A6" s="401" t="s">
        <v>123</v>
      </c>
      <c r="B6" s="402"/>
      <c r="C6" s="180" t="s">
        <v>97</v>
      </c>
      <c r="D6" s="181">
        <v>0</v>
      </c>
    </row>
    <row r="7" spans="1:4" x14ac:dyDescent="0.25">
      <c r="A7" s="403"/>
      <c r="B7" s="400"/>
      <c r="C7" s="175" t="s">
        <v>18</v>
      </c>
      <c r="D7" s="176">
        <v>2</v>
      </c>
    </row>
    <row r="8" spans="1:4" x14ac:dyDescent="0.25">
      <c r="A8" s="403"/>
      <c r="B8" s="400"/>
      <c r="C8" s="175" t="s">
        <v>98</v>
      </c>
      <c r="D8" s="176">
        <v>1</v>
      </c>
    </row>
    <row r="9" spans="1:4" x14ac:dyDescent="0.25">
      <c r="A9" s="403"/>
      <c r="B9" s="400"/>
      <c r="C9" s="175" t="s">
        <v>99</v>
      </c>
      <c r="D9" s="176">
        <v>1</v>
      </c>
    </row>
    <row r="10" spans="1:4" x14ac:dyDescent="0.25">
      <c r="A10" s="403"/>
      <c r="B10" s="400"/>
      <c r="C10" s="175" t="s">
        <v>100</v>
      </c>
      <c r="D10" s="176">
        <v>2</v>
      </c>
    </row>
    <row r="11" spans="1:4" x14ac:dyDescent="0.25">
      <c r="A11" s="403"/>
      <c r="B11" s="400"/>
      <c r="C11" s="175" t="s">
        <v>90</v>
      </c>
      <c r="D11" s="176">
        <v>3</v>
      </c>
    </row>
    <row r="12" spans="1:4" x14ac:dyDescent="0.25">
      <c r="A12" s="403"/>
      <c r="B12" s="400"/>
      <c r="C12" s="175" t="s">
        <v>11</v>
      </c>
      <c r="D12" s="176">
        <v>2</v>
      </c>
    </row>
    <row r="13" spans="1:4" ht="16.5" thickBot="1" x14ac:dyDescent="0.3">
      <c r="A13" s="403"/>
      <c r="B13" s="400"/>
      <c r="C13" s="175" t="s">
        <v>101</v>
      </c>
      <c r="D13" s="176">
        <v>2</v>
      </c>
    </row>
    <row r="14" spans="1:4" ht="15.75" customHeight="1" x14ac:dyDescent="0.25">
      <c r="A14" s="404" t="s">
        <v>122</v>
      </c>
      <c r="B14" s="405"/>
      <c r="C14" s="180" t="s">
        <v>102</v>
      </c>
      <c r="D14" s="181">
        <v>3</v>
      </c>
    </row>
    <row r="15" spans="1:4" x14ac:dyDescent="0.25">
      <c r="A15" s="406"/>
      <c r="B15" s="407"/>
      <c r="C15" s="175" t="s">
        <v>103</v>
      </c>
      <c r="D15" s="176">
        <v>3</v>
      </c>
    </row>
    <row r="16" spans="1:4" x14ac:dyDescent="0.25">
      <c r="A16" s="406"/>
      <c r="B16" s="407"/>
      <c r="C16" s="175" t="s">
        <v>104</v>
      </c>
      <c r="D16" s="176">
        <v>3</v>
      </c>
    </row>
    <row r="17" spans="1:4" x14ac:dyDescent="0.25">
      <c r="A17" s="406"/>
      <c r="B17" s="407"/>
      <c r="C17" s="177" t="s">
        <v>105</v>
      </c>
      <c r="D17" s="176">
        <v>3</v>
      </c>
    </row>
    <row r="18" spans="1:4" x14ac:dyDescent="0.25">
      <c r="A18" s="406"/>
      <c r="B18" s="407"/>
      <c r="C18" s="175" t="s">
        <v>106</v>
      </c>
      <c r="D18" s="176">
        <v>3</v>
      </c>
    </row>
    <row r="19" spans="1:4" x14ac:dyDescent="0.25">
      <c r="A19" s="406"/>
      <c r="B19" s="407"/>
      <c r="C19" s="177" t="s">
        <v>28</v>
      </c>
      <c r="D19" s="176">
        <v>4</v>
      </c>
    </row>
    <row r="20" spans="1:4" x14ac:dyDescent="0.25">
      <c r="A20" s="406"/>
      <c r="B20" s="407"/>
      <c r="C20" s="175" t="s">
        <v>107</v>
      </c>
      <c r="D20" s="176">
        <v>4</v>
      </c>
    </row>
    <row r="21" spans="1:4" x14ac:dyDescent="0.25">
      <c r="A21" s="406"/>
      <c r="B21" s="407"/>
      <c r="C21" s="175" t="s">
        <v>108</v>
      </c>
      <c r="D21" s="176">
        <v>2</v>
      </c>
    </row>
    <row r="22" spans="1:4" x14ac:dyDescent="0.25">
      <c r="A22" s="406"/>
      <c r="B22" s="407"/>
      <c r="C22" s="175" t="s">
        <v>38</v>
      </c>
      <c r="D22" s="176">
        <v>2</v>
      </c>
    </row>
    <row r="23" spans="1:4" x14ac:dyDescent="0.25">
      <c r="A23" s="406"/>
      <c r="B23" s="407"/>
      <c r="C23" s="175" t="s">
        <v>29</v>
      </c>
      <c r="D23" s="176">
        <v>3</v>
      </c>
    </row>
    <row r="24" spans="1:4" x14ac:dyDescent="0.25">
      <c r="A24" s="406"/>
      <c r="B24" s="407"/>
      <c r="C24" s="175" t="s">
        <v>109</v>
      </c>
      <c r="D24" s="176">
        <v>3</v>
      </c>
    </row>
    <row r="25" spans="1:4" x14ac:dyDescent="0.25">
      <c r="A25" s="406"/>
      <c r="B25" s="407"/>
      <c r="C25" s="175" t="s">
        <v>110</v>
      </c>
      <c r="D25" s="176">
        <v>3</v>
      </c>
    </row>
    <row r="26" spans="1:4" x14ac:dyDescent="0.25">
      <c r="A26" s="406"/>
      <c r="B26" s="407"/>
      <c r="C26" s="175" t="s">
        <v>111</v>
      </c>
      <c r="D26" s="176">
        <v>2</v>
      </c>
    </row>
    <row r="27" spans="1:4" x14ac:dyDescent="0.25">
      <c r="A27" s="406"/>
      <c r="B27" s="407"/>
      <c r="C27" s="177" t="s">
        <v>39</v>
      </c>
      <c r="D27" s="176">
        <v>3</v>
      </c>
    </row>
    <row r="28" spans="1:4" x14ac:dyDescent="0.25">
      <c r="A28" s="406"/>
      <c r="B28" s="407"/>
      <c r="C28" s="175" t="s">
        <v>33</v>
      </c>
      <c r="D28" s="176">
        <v>4</v>
      </c>
    </row>
    <row r="29" spans="1:4" x14ac:dyDescent="0.25">
      <c r="A29" s="406"/>
      <c r="B29" s="407"/>
      <c r="C29" s="175" t="s">
        <v>112</v>
      </c>
      <c r="D29" s="176">
        <v>4</v>
      </c>
    </row>
    <row r="30" spans="1:4" x14ac:dyDescent="0.25">
      <c r="A30" s="406"/>
      <c r="B30" s="407"/>
      <c r="C30" s="175" t="s">
        <v>34</v>
      </c>
      <c r="D30" s="176">
        <v>4</v>
      </c>
    </row>
    <row r="31" spans="1:4" x14ac:dyDescent="0.25">
      <c r="A31" s="406"/>
      <c r="B31" s="407"/>
      <c r="C31" s="177" t="s">
        <v>42</v>
      </c>
      <c r="D31" s="176">
        <v>2</v>
      </c>
    </row>
    <row r="32" spans="1:4" ht="16.5" thickBot="1" x14ac:dyDescent="0.3">
      <c r="A32" s="408"/>
      <c r="B32" s="409"/>
      <c r="C32" s="183" t="s">
        <v>113</v>
      </c>
      <c r="D32" s="182">
        <v>3</v>
      </c>
    </row>
    <row r="33" spans="1:8" ht="15.75" customHeight="1" x14ac:dyDescent="0.25">
      <c r="A33" s="401" t="s">
        <v>124</v>
      </c>
      <c r="B33" s="402" t="s">
        <v>84</v>
      </c>
      <c r="C33" s="180" t="s">
        <v>51</v>
      </c>
      <c r="D33" s="181">
        <v>3</v>
      </c>
    </row>
    <row r="34" spans="1:8" x14ac:dyDescent="0.25">
      <c r="A34" s="403"/>
      <c r="B34" s="400"/>
      <c r="C34" s="175" t="s">
        <v>50</v>
      </c>
      <c r="D34" s="176">
        <v>3</v>
      </c>
    </row>
    <row r="35" spans="1:8" x14ac:dyDescent="0.25">
      <c r="A35" s="403"/>
      <c r="B35" s="400"/>
      <c r="C35" s="175" t="s">
        <v>114</v>
      </c>
      <c r="D35" s="176">
        <v>3</v>
      </c>
      <c r="F35" s="186"/>
      <c r="G35" s="111"/>
      <c r="H35" s="111"/>
    </row>
    <row r="36" spans="1:8" x14ac:dyDescent="0.25">
      <c r="A36" s="403"/>
      <c r="B36" s="400" t="s">
        <v>52</v>
      </c>
      <c r="C36" s="175" t="s">
        <v>53</v>
      </c>
      <c r="D36" s="176">
        <v>4</v>
      </c>
      <c r="F36" s="187"/>
      <c r="G36" s="187"/>
      <c r="H36" s="187"/>
    </row>
    <row r="37" spans="1:8" x14ac:dyDescent="0.25">
      <c r="A37" s="403"/>
      <c r="B37" s="400"/>
      <c r="C37" s="175" t="s">
        <v>54</v>
      </c>
      <c r="D37" s="176">
        <v>4</v>
      </c>
      <c r="F37" s="187"/>
      <c r="G37" s="187"/>
      <c r="H37" s="187"/>
    </row>
    <row r="38" spans="1:8" x14ac:dyDescent="0.25">
      <c r="A38" s="403"/>
      <c r="B38" s="400"/>
      <c r="C38" s="175" t="s">
        <v>115</v>
      </c>
      <c r="D38" s="176">
        <v>4</v>
      </c>
      <c r="F38" s="186"/>
      <c r="G38" s="111"/>
      <c r="H38" s="111"/>
    </row>
    <row r="39" spans="1:8" x14ac:dyDescent="0.25">
      <c r="A39" s="403"/>
      <c r="B39" s="400" t="s">
        <v>116</v>
      </c>
      <c r="C39" s="175" t="s">
        <v>117</v>
      </c>
      <c r="D39" s="176">
        <v>2</v>
      </c>
    </row>
    <row r="40" spans="1:8" x14ac:dyDescent="0.25">
      <c r="A40" s="403"/>
      <c r="B40" s="400"/>
      <c r="C40" s="175" t="s">
        <v>118</v>
      </c>
      <c r="D40" s="176">
        <v>2</v>
      </c>
    </row>
    <row r="41" spans="1:8" ht="15.75" customHeight="1" x14ac:dyDescent="0.25">
      <c r="A41" s="403"/>
      <c r="B41" s="400"/>
      <c r="C41" s="178" t="s">
        <v>119</v>
      </c>
      <c r="D41" s="176">
        <v>3</v>
      </c>
    </row>
    <row r="42" spans="1:8" x14ac:dyDescent="0.25">
      <c r="A42" s="403"/>
      <c r="B42" s="400" t="s">
        <v>57</v>
      </c>
      <c r="C42" s="178" t="s">
        <v>82</v>
      </c>
      <c r="D42" s="176">
        <v>3</v>
      </c>
    </row>
    <row r="43" spans="1:8" ht="16.5" thickBot="1" x14ac:dyDescent="0.3">
      <c r="A43" s="403"/>
      <c r="B43" s="400"/>
      <c r="C43" s="178" t="s">
        <v>86</v>
      </c>
      <c r="D43" s="193">
        <v>3</v>
      </c>
    </row>
    <row r="44" spans="1:8" ht="16.5" thickBot="1" x14ac:dyDescent="0.3">
      <c r="B44" s="184"/>
      <c r="C44" s="185"/>
      <c r="D44" s="194">
        <f>SUM(D6:D43)</f>
        <v>105</v>
      </c>
    </row>
    <row r="46" spans="1:8" x14ac:dyDescent="0.25">
      <c r="C46" s="152" t="s">
        <v>120</v>
      </c>
    </row>
    <row r="47" spans="1:8" x14ac:dyDescent="0.25">
      <c r="C47" s="153" t="s">
        <v>121</v>
      </c>
    </row>
  </sheetData>
  <mergeCells count="10">
    <mergeCell ref="B2:D2"/>
    <mergeCell ref="B3:D3"/>
    <mergeCell ref="A5:B5"/>
    <mergeCell ref="B42:B43"/>
    <mergeCell ref="A6:B13"/>
    <mergeCell ref="A14:B32"/>
    <mergeCell ref="A33:A43"/>
    <mergeCell ref="B33:B35"/>
    <mergeCell ref="B36:B38"/>
    <mergeCell ref="B39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Malla</vt:lpstr>
      <vt:lpstr>PLAN DE ESTUDIOS DETALLADO</vt:lpstr>
      <vt:lpstr>ELECTIVAS</vt:lpstr>
      <vt:lpstr>RESUMEN %</vt:lpstr>
      <vt:lpstr>RES ASIG X COMPONENTE X NIVEL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Unireformada</cp:lastModifiedBy>
  <cp:lastPrinted>2014-07-14T20:12:10Z</cp:lastPrinted>
  <dcterms:created xsi:type="dcterms:W3CDTF">2013-09-18T23:37:07Z</dcterms:created>
  <dcterms:modified xsi:type="dcterms:W3CDTF">2014-07-14T20:16:47Z</dcterms:modified>
</cp:coreProperties>
</file>